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.bialy\Desktop\"/>
    </mc:Choice>
  </mc:AlternateContent>
  <bookViews>
    <workbookView xWindow="0" yWindow="0" windowWidth="23040" windowHeight="9048" tabRatio="500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2" l="1"/>
  <c r="E31" i="12"/>
  <c r="E29" i="12"/>
  <c r="E23" i="12"/>
  <c r="E24" i="12"/>
  <c r="E25" i="12"/>
  <c r="E26" i="12"/>
  <c r="E27" i="12"/>
  <c r="E22" i="12"/>
  <c r="E17" i="12"/>
  <c r="E18" i="12"/>
  <c r="E19" i="12"/>
  <c r="E20" i="12"/>
  <c r="E16" i="12"/>
  <c r="E4" i="12"/>
  <c r="E5" i="12"/>
  <c r="E6" i="12"/>
  <c r="E7" i="12"/>
  <c r="E8" i="12"/>
  <c r="E9" i="12"/>
  <c r="E10" i="12"/>
  <c r="E11" i="12"/>
  <c r="E12" i="12"/>
  <c r="E13" i="12"/>
  <c r="E14" i="12"/>
  <c r="E3" i="12"/>
  <c r="E13" i="9"/>
  <c r="E29" i="9"/>
  <c r="E28" i="9"/>
  <c r="C27" i="9"/>
  <c r="B27" i="9"/>
  <c r="E27" i="9"/>
  <c r="E26" i="9"/>
  <c r="E25" i="9"/>
  <c r="E24" i="9"/>
  <c r="E23" i="9"/>
  <c r="E22" i="9"/>
  <c r="E21" i="9"/>
  <c r="C20" i="9"/>
  <c r="B20" i="9"/>
  <c r="E20" i="9"/>
  <c r="E19" i="9"/>
  <c r="C18" i="9"/>
  <c r="B18" i="9"/>
  <c r="E18" i="9"/>
  <c r="E17" i="9"/>
  <c r="E16" i="9"/>
  <c r="C15" i="9"/>
  <c r="B15" i="9"/>
  <c r="E15" i="9"/>
  <c r="E14" i="9"/>
  <c r="C13" i="9"/>
  <c r="E12" i="9"/>
  <c r="E11" i="9"/>
  <c r="C10" i="9"/>
  <c r="B10" i="9"/>
  <c r="E10" i="9"/>
  <c r="E9" i="9"/>
  <c r="C8" i="9"/>
  <c r="B8" i="9"/>
  <c r="E8" i="9"/>
  <c r="E7" i="9"/>
  <c r="C6" i="9"/>
  <c r="B6" i="9"/>
  <c r="E6" i="9"/>
  <c r="E5" i="9"/>
  <c r="C4" i="9"/>
  <c r="B4" i="9"/>
  <c r="E4" i="9"/>
  <c r="E3" i="9"/>
  <c r="E2" i="9"/>
  <c r="Q11" i="1"/>
  <c r="Q10" i="1"/>
  <c r="Q7" i="1"/>
  <c r="Q8" i="1"/>
  <c r="Q6" i="1"/>
  <c r="Q5" i="1"/>
  <c r="Q3" i="1"/>
  <c r="P11" i="1"/>
  <c r="P10" i="1"/>
  <c r="P8" i="1"/>
  <c r="P7" i="1"/>
  <c r="P6" i="1"/>
  <c r="P5" i="1"/>
  <c r="P3" i="1"/>
  <c r="I3" i="14"/>
  <c r="I4" i="14"/>
  <c r="F5" i="14"/>
  <c r="I5" i="14"/>
  <c r="I6" i="14"/>
  <c r="F7" i="14"/>
  <c r="B7" i="14"/>
  <c r="I7" i="14"/>
  <c r="I2" i="14"/>
  <c r="H3" i="14"/>
  <c r="H4" i="14"/>
  <c r="H5" i="14"/>
  <c r="H6" i="14"/>
  <c r="E7" i="14"/>
  <c r="H7" i="14"/>
  <c r="H2" i="14"/>
  <c r="I26" i="11"/>
  <c r="I27" i="11"/>
  <c r="I25" i="11"/>
  <c r="I23" i="11"/>
  <c r="I22" i="11"/>
  <c r="I16" i="11"/>
  <c r="I17" i="11"/>
  <c r="I18" i="11"/>
  <c r="I19" i="11"/>
  <c r="I15" i="11"/>
  <c r="I21" i="11"/>
  <c r="I4" i="11"/>
  <c r="I5" i="11"/>
  <c r="I6" i="11"/>
  <c r="I7" i="11"/>
  <c r="I8" i="11"/>
  <c r="I9" i="11"/>
  <c r="I10" i="11"/>
  <c r="I11" i="11"/>
  <c r="I12" i="11"/>
  <c r="I13" i="11"/>
  <c r="I3" i="11"/>
  <c r="H27" i="11"/>
  <c r="H26" i="11"/>
  <c r="H25" i="11"/>
  <c r="H23" i="11"/>
  <c r="H22" i="11"/>
  <c r="H21" i="11"/>
  <c r="H19" i="11"/>
  <c r="H18" i="11"/>
  <c r="H17" i="11"/>
  <c r="H16" i="11"/>
  <c r="H15" i="11"/>
  <c r="H4" i="11"/>
  <c r="H5" i="11"/>
  <c r="H6" i="11"/>
  <c r="H7" i="11"/>
  <c r="H8" i="11"/>
  <c r="H9" i="11"/>
  <c r="H10" i="11"/>
  <c r="H11" i="11"/>
  <c r="H12" i="11"/>
  <c r="H13" i="11"/>
  <c r="H3" i="11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16" i="10"/>
  <c r="K4" i="10"/>
  <c r="K5" i="10"/>
  <c r="K6" i="10"/>
  <c r="K7" i="10"/>
  <c r="K8" i="10"/>
  <c r="K9" i="10"/>
  <c r="K10" i="10"/>
  <c r="K11" i="10"/>
  <c r="K12" i="10"/>
  <c r="K13" i="10"/>
  <c r="K14" i="10"/>
  <c r="K3" i="10"/>
  <c r="J23" i="10"/>
  <c r="J24" i="10"/>
  <c r="J25" i="10"/>
  <c r="J26" i="10"/>
  <c r="J27" i="10"/>
  <c r="J28" i="10"/>
  <c r="J29" i="10"/>
  <c r="J19" i="10"/>
  <c r="J20" i="10"/>
  <c r="J21" i="10"/>
  <c r="J22" i="10"/>
  <c r="J17" i="10"/>
  <c r="J18" i="10"/>
  <c r="J16" i="10"/>
  <c r="J4" i="10"/>
  <c r="J5" i="10"/>
  <c r="J6" i="10"/>
  <c r="J7" i="10"/>
  <c r="J8" i="10"/>
  <c r="J9" i="10"/>
  <c r="J10" i="10"/>
  <c r="J11" i="10"/>
  <c r="J12" i="10"/>
  <c r="J13" i="10"/>
  <c r="J14" i="10"/>
  <c r="J3" i="10"/>
  <c r="I29" i="8"/>
  <c r="I28" i="8"/>
  <c r="F27" i="8"/>
  <c r="B27" i="8"/>
  <c r="I27" i="8"/>
  <c r="I26" i="8"/>
  <c r="I25" i="8"/>
  <c r="I24" i="8"/>
  <c r="I23" i="8"/>
  <c r="I22" i="8"/>
  <c r="I21" i="8"/>
  <c r="F20" i="8"/>
  <c r="B20" i="8"/>
  <c r="I20" i="8"/>
  <c r="I19" i="8"/>
  <c r="F18" i="8"/>
  <c r="B18" i="8"/>
  <c r="I18" i="8"/>
  <c r="I17" i="8"/>
  <c r="I16" i="8"/>
  <c r="F15" i="8"/>
  <c r="B15" i="8"/>
  <c r="I15" i="8"/>
  <c r="I14" i="8"/>
  <c r="F13" i="8"/>
  <c r="B13" i="8"/>
  <c r="I13" i="8"/>
  <c r="I12" i="8"/>
  <c r="I11" i="8"/>
  <c r="F10" i="8"/>
  <c r="B10" i="8"/>
  <c r="I10" i="8"/>
  <c r="I9" i="8"/>
  <c r="F8" i="8"/>
  <c r="B8" i="8"/>
  <c r="I8" i="8"/>
  <c r="I7" i="8"/>
  <c r="F6" i="8"/>
  <c r="B6" i="8"/>
  <c r="I6" i="8"/>
  <c r="I5" i="8"/>
  <c r="F4" i="8"/>
  <c r="B4" i="8"/>
  <c r="I4" i="8"/>
  <c r="I3" i="8"/>
  <c r="I2" i="8"/>
  <c r="H29" i="8"/>
  <c r="H28" i="8"/>
  <c r="E27" i="8"/>
  <c r="H27" i="8"/>
  <c r="H26" i="8"/>
  <c r="H25" i="8"/>
  <c r="H24" i="8"/>
  <c r="H23" i="8"/>
  <c r="H22" i="8"/>
  <c r="H21" i="8"/>
  <c r="E20" i="8"/>
  <c r="H20" i="8"/>
  <c r="H19" i="8"/>
  <c r="E18" i="8"/>
  <c r="H18" i="8"/>
  <c r="H17" i="8"/>
  <c r="H16" i="8"/>
  <c r="E15" i="8"/>
  <c r="H15" i="8"/>
  <c r="H14" i="8"/>
  <c r="E13" i="8"/>
  <c r="H13" i="8"/>
  <c r="H12" i="8"/>
  <c r="H11" i="8"/>
  <c r="E10" i="8"/>
  <c r="H10" i="8"/>
  <c r="H9" i="8"/>
  <c r="E8" i="8"/>
  <c r="H8" i="8"/>
  <c r="H7" i="8"/>
  <c r="E6" i="8"/>
  <c r="H6" i="8"/>
  <c r="H5" i="8"/>
  <c r="E4" i="8"/>
  <c r="H4" i="8"/>
  <c r="H3" i="8"/>
  <c r="H2" i="8"/>
  <c r="C7" i="14"/>
  <c r="C27" i="8"/>
  <c r="C20" i="8"/>
  <c r="C18" i="8"/>
  <c r="C15" i="8"/>
  <c r="C13" i="8"/>
  <c r="C10" i="8"/>
  <c r="C8" i="8"/>
  <c r="C6" i="8"/>
  <c r="C4" i="8"/>
  <c r="C3" i="13"/>
  <c r="C4" i="13"/>
  <c r="C5" i="13"/>
  <c r="C6" i="13"/>
  <c r="C2" i="13"/>
  <c r="D7" i="14"/>
  <c r="B13" i="9"/>
  <c r="D27" i="8"/>
  <c r="D20" i="8"/>
  <c r="D18" i="8"/>
  <c r="D15" i="8"/>
  <c r="D13" i="8"/>
  <c r="D10" i="8"/>
  <c r="D8" i="8"/>
  <c r="D6" i="8"/>
  <c r="D4" i="8"/>
</calcChain>
</file>

<file path=xl/sharedStrings.xml><?xml version="1.0" encoding="utf-8"?>
<sst xmlns="http://schemas.openxmlformats.org/spreadsheetml/2006/main" count="240" uniqueCount="152">
  <si>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</si>
  <si>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</si>
  <si>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</si>
  <si>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</si>
  <si>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</si>
  <si>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</si>
  <si>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</si>
  <si>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</si>
  <si>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</si>
  <si>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</si>
  <si>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</si>
  <si>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</si>
  <si>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</si>
  <si>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</si>
  <si>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</si>
  <si>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</si>
  <si>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</si>
  <si>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</si>
  <si>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</si>
  <si>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</si>
  <si>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</si>
  <si>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</si>
  <si>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</si>
  <si>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</si>
  <si>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</si>
  <si>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</si>
  <si>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</si>
  <si>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</si>
  <si>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</si>
  <si>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</si>
  <si>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</si>
  <si>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</si>
  <si>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</si>
  <si>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</si>
  <si>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</si>
  <si>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</si>
  <si>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</si>
  <si>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</si>
  <si>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</si>
  <si>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</si>
  <si>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</si>
  <si>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</si>
  <si>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</si>
  <si>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</si>
  <si>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</si>
  <si>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</si>
  <si>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</si>
  <si>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</si>
  <si>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</si>
  <si>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</si>
  <si>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</si>
  <si>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</si>
  <si>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</si>
  <si>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</si>
  <si>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</si>
  <si>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</si>
  <si>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</si>
  <si>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</si>
  <si>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</si>
  <si>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</si>
  <si>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</si>
  <si>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</si>
  <si>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</si>
  <si>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</si>
  <si>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</si>
  <si>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</si>
  <si>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</si>
  <si>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</si>
  <si>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</si>
  <si>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</si>
  <si>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</si>
  <si>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</si>
  <si>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</si>
  <si>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</si>
  <si>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</si>
  <si>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</si>
  <si>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</si>
  <si>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</si>
  <si>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</si>
  <si>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</si>
  <si>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</si>
  <si>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</si>
  <si>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</si>
  <si>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</si>
  <si>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</si>
  <si>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</si>
  <si>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</si>
  <si>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</si>
  <si>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</si>
  <si>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</si>
  <si>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</si>
  <si>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</si>
  <si>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</si>
  <si>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</si>
  <si>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</si>
  <si>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</si>
  <si>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</si>
  <si>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</si>
  <si>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</si>
  <si>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</si>
  <si>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</si>
  <si>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</si>
  <si>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</si>
  <si>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</si>
  <si>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</si>
  <si>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</si>
  <si>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</si>
  <si>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</si>
  <si>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</si>
  <si>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</si>
  <si>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</si>
  <si>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</si>
  <si>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</si>
  <si>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</si>
  <si>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</si>
  <si>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</si>
  <si>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</si>
  <si>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</si>
  <si>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</si>
  <si>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</si>
  <si>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</si>
  <si>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</si>
  <si>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</si>
  <si>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</si>
  <si>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</si>
  <si>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</si>
  <si>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</si>
  <si>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</si>
  <si>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</si>
  <si>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</si>
  <si>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</si>
  <si>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</si>
  <si>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</si>
  <si>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</si>
  <si>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</si>
  <si>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</si>
  <si>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</si>
  <si>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</si>
  <si>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</si>
  <si>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</si>
  <si>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</si>
  <si>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</si>
  <si>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</si>
  <si>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</si>
  <si>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</si>
  <si>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</si>
  <si>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</si>
  <si>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</si>
  <si>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</si>
  <si>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</si>
  <si>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</si>
  <si>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Stan na dzień: 31.3.2017.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</si>
</sst>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sz val="12"/>
      <color theme="1"/>
      <name val="Arial"/>
      <family val="2"/>
      <charset val="238"/>
      <scheme val="minor"/>
    </font>
    <font>
      <b/>
      <sz val="12"/>
      <color rgb="FFFF0000"/>
      <name val="Arial"/>
      <family val="2"/>
      <scheme val="minor"/>
    </font>
    <font>
      <b/>
      <sz val="12"/>
      <color theme="1"/>
      <name val="Arial"/>
      <family val="2"/>
      <charset val="238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5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2" fontId="0" fillId="0" borderId="0" xfId="0" applyNumberFormat="1" applyFont="1"/>
    <xf numFmtId="164" fontId="7" fillId="0" borderId="0" xfId="27" applyNumberFormat="1" applyFont="1"/>
    <xf numFmtId="164" fontId="0" fillId="0" borderId="0" xfId="27" applyNumberFormat="1" applyFont="1"/>
    <xf numFmtId="2" fontId="6" fillId="0" borderId="0" xfId="0" applyNumberFormat="1" applyFont="1"/>
    <xf numFmtId="164" fontId="6" fillId="0" borderId="0" xfId="27" applyNumberFormat="1" applyFont="1"/>
    <xf numFmtId="2" fontId="8" fillId="0" borderId="0" xfId="0" applyNumberFormat="1" applyFont="1"/>
    <xf numFmtId="2" fontId="6" fillId="2" borderId="0" xfId="0" applyNumberFormat="1" applyFont="1" applyFill="1"/>
    <xf numFmtId="2" fontId="0" fillId="2" borderId="0" xfId="0" applyNumberFormat="1" applyFont="1" applyFill="1"/>
    <xf numFmtId="164" fontId="7" fillId="2" borderId="0" xfId="27" applyNumberFormat="1" applyFont="1" applyFill="1"/>
    <xf numFmtId="1" fontId="6" fillId="0" borderId="0" xfId="0" applyNumberFormat="1" applyFont="1"/>
    <xf numFmtId="1" fontId="6" fillId="2" borderId="0" xfId="0" applyNumberFormat="1" applyFont="1" applyFill="1"/>
    <xf numFmtId="2" fontId="0" fillId="0" borderId="0" xfId="0" applyNumberFormat="1"/>
    <xf numFmtId="2" fontId="5" fillId="3" borderId="0" xfId="0" applyNumberFormat="1" applyFont="1" applyFill="1"/>
    <xf numFmtId="164" fontId="5" fillId="3" borderId="0" xfId="27" applyNumberFormat="1" applyFont="1" applyFill="1"/>
    <xf numFmtId="2" fontId="0" fillId="2" borderId="0" xfId="0" applyNumberFormat="1" applyFill="1"/>
    <xf numFmtId="164" fontId="1" fillId="0" borderId="0" xfId="27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2" borderId="0" xfId="0" applyFont="1" applyFill="1"/>
    <xf numFmtId="0" fontId="11" fillId="2" borderId="0" xfId="0" applyFont="1" applyFill="1"/>
    <xf numFmtId="164" fontId="13" fillId="0" borderId="0" xfId="27" applyNumberFormat="1" applyFont="1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8" fillId="0" borderId="0" xfId="0" applyFont="1"/>
    <xf numFmtId="9" fontId="12" fillId="0" borderId="0" xfId="27" applyFont="1" applyAlignment="1">
      <alignment horizontal="left" vertical="center"/>
    </xf>
    <xf numFmtId="9" fontId="11" fillId="0" borderId="0" xfId="27" applyFont="1"/>
    <xf numFmtId="9" fontId="11" fillId="2" borderId="0" xfId="27" applyFont="1" applyFill="1"/>
    <xf numFmtId="9" fontId="12" fillId="0" borderId="0" xfId="27" applyFont="1" applyAlignment="1">
      <alignment horizontal="left"/>
    </xf>
    <xf numFmtId="164" fontId="14" fillId="0" borderId="0" xfId="27" applyNumberFormat="1" applyFont="1"/>
    <xf numFmtId="2" fontId="15" fillId="3" borderId="0" xfId="0" applyNumberFormat="1" applyFont="1" applyFill="1"/>
    <xf numFmtId="2" fontId="14" fillId="0" borderId="0" xfId="0" applyNumberFormat="1" applyFont="1"/>
    <xf numFmtId="164" fontId="16" fillId="0" borderId="0" xfId="27" applyNumberFormat="1" applyFont="1"/>
    <xf numFmtId="0" fontId="17" fillId="0" borderId="0" xfId="0" applyFont="1"/>
    <xf numFmtId="0" fontId="18" fillId="0" borderId="0" xfId="0" applyFont="1"/>
    <xf numFmtId="0" fontId="19" fillId="0" borderId="0" xfId="211" applyFont="1"/>
    <xf numFmtId="0" fontId="18" fillId="0" borderId="0" xfId="0" applyFont="1" applyAlignment="1">
      <alignment horizontal="right"/>
    </xf>
  </cellXfs>
  <cellStyles count="253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Procentowy" xfId="27" builtinId="5"/>
    <cellStyle name="Procentowy 2" xfId="14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31.3.2017.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E32"/>
  <sheetViews>
    <sheetView showGridLines="0" tabSelected="1" workbookViewId="0">
      <selection activeCell="K6" sqref="K6"/>
    </sheetView>
  </sheetViews>
  <sheetFormatPr defaultColWidth="10.90625" defaultRowHeight="15" x14ac:dyDescent="0.25"/>
  <cols>
    <col min="1" max="1" width="3.7265625" style="36" customWidth="1"/>
    <col min="2" max="2" width="27.54296875" style="36" bestFit="1" customWidth="1"/>
    <col min="3" max="3" width="3.7265625" style="36" customWidth="1"/>
    <col min="4" max="4" width="12.54296875" style="36" bestFit="1" customWidth="1"/>
    <col min="5" max="5" width="10.453125" style="36" bestFit="1" customWidth="1"/>
    <col min="6" max="16384" width="10.90625" style="36"/>
  </cols>
  <sheetData>
    <row r="17" spans="2:5" s="35" customFormat="1" ht="15.6" x14ac:dyDescent="0.3">
      <c r="B17" s="35" t="s">
        <v>133</v>
      </c>
    </row>
    <row r="19" spans="2:5" x14ac:dyDescent="0.25">
      <c r="B19" s="36" t="s">
        <v>138</v>
      </c>
      <c r="D19" s="37" t="s">
        <v>136</v>
      </c>
      <c r="E19" s="37" t="s">
        <v>137</v>
      </c>
    </row>
    <row r="20" spans="2:5" x14ac:dyDescent="0.25">
      <c r="B20" s="37" t="s">
        <v>49</v>
      </c>
    </row>
    <row r="21" spans="2:5" x14ac:dyDescent="0.25">
      <c r="B21" s="36" t="s">
        <v>139</v>
      </c>
      <c r="D21" s="37" t="s">
        <v>136</v>
      </c>
      <c r="E21" s="37" t="s">
        <v>137</v>
      </c>
    </row>
    <row r="22" spans="2:5" x14ac:dyDescent="0.25">
      <c r="B22" s="37" t="s">
        <v>72</v>
      </c>
    </row>
    <row r="23" spans="2:5" x14ac:dyDescent="0.25">
      <c r="B23" s="37" t="s">
        <v>134</v>
      </c>
    </row>
    <row r="24" spans="2:5" x14ac:dyDescent="0.25">
      <c r="B24" s="37" t="s">
        <v>135</v>
      </c>
    </row>
    <row r="26" spans="2:5" ht="15.6" x14ac:dyDescent="0.3">
      <c r="B26" s="35" t="s">
        <v>140</v>
      </c>
    </row>
    <row r="28" spans="2:5" x14ac:dyDescent="0.25">
      <c r="B28" s="38" t="s">
        <v>141</v>
      </c>
      <c r="D28" s="36" t="s">
        <v>142</v>
      </c>
    </row>
    <row r="29" spans="2:5" x14ac:dyDescent="0.25">
      <c r="B29" s="38" t="s">
        <v>143</v>
      </c>
      <c r="D29" s="36" t="s">
        <v>146</v>
      </c>
    </row>
    <row r="30" spans="2:5" x14ac:dyDescent="0.25">
      <c r="B30" s="38" t="s">
        <v>144</v>
      </c>
      <c r="D30" s="36" t="s">
        <v>150</v>
      </c>
    </row>
    <row r="31" spans="2:5" x14ac:dyDescent="0.25">
      <c r="B31" s="38" t="s">
        <v>145</v>
      </c>
      <c r="D31" s="36" t="s">
        <v>147</v>
      </c>
    </row>
    <row r="32" spans="2:5" x14ac:dyDescent="0.25">
      <c r="B32" s="38" t="s">
        <v>148</v>
      </c>
      <c r="D32" s="36" t="s">
        <v>149</v>
      </c>
    </row>
  </sheetData>
  <hyperlinks>
    <hyperlink ref="D19" location="R_wyników_Q!A1" display="dane kwartalne"/>
    <hyperlink ref="E19" location="R_wyników_FY!A1" display="dane roczne"/>
    <hyperlink ref="B20" location="Bilans!A1" display="Bilans"/>
    <hyperlink ref="D21" location="Cashflow_Q!A1" display="dane kwartalne"/>
    <hyperlink ref="E21" location="Cashflow_FY!A1" display="dane roczne"/>
    <hyperlink ref="B22" location="Inwestycje!A1" display="Inwestycje"/>
    <hyperlink ref="B23" location="HR!A1" display="Dane na temat zatrudnienia"/>
    <hyperlink ref="B24" location="Akcjonariat!A1" display="Akcjonariat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D10" sqref="D10"/>
    </sheetView>
  </sheetViews>
  <sheetFormatPr defaultColWidth="10.7265625" defaultRowHeight="15" x14ac:dyDescent="0.25"/>
  <cols>
    <col min="1" max="1" width="56.81640625" style="1" bestFit="1" customWidth="1"/>
    <col min="2" max="5" width="10.7265625" style="1"/>
    <col min="6" max="6" width="10.7265625" style="8"/>
    <col min="7" max="7" width="10.7265625" style="1"/>
    <col min="8" max="8" width="12.6328125" style="3" customWidth="1"/>
    <col min="9" max="9" width="10.7265625" style="3"/>
    <col min="10" max="16384" width="10.7265625" style="1"/>
  </cols>
  <sheetData>
    <row r="1" spans="1:9" s="4" customFormat="1" ht="15.6" x14ac:dyDescent="0.3">
      <c r="A1" s="6" t="s">
        <v>116</v>
      </c>
      <c r="B1" s="4" t="s">
        <v>101</v>
      </c>
      <c r="C1" s="4" t="s">
        <v>102</v>
      </c>
      <c r="D1" s="4" t="s">
        <v>103</v>
      </c>
      <c r="E1" s="4" t="s">
        <v>104</v>
      </c>
      <c r="F1" s="7" t="s">
        <v>105</v>
      </c>
      <c r="H1" s="5" t="s">
        <v>78</v>
      </c>
      <c r="I1" s="5" t="s">
        <v>77</v>
      </c>
    </row>
    <row r="2" spans="1:9" s="4" customFormat="1" ht="15.6" x14ac:dyDescent="0.3">
      <c r="A2" s="4" t="s">
        <v>11</v>
      </c>
      <c r="B2" s="4">
        <v>22.048819999999999</v>
      </c>
      <c r="C2" s="4">
        <v>31.13747</v>
      </c>
      <c r="D2" s="4">
        <v>33.396149999999999</v>
      </c>
      <c r="E2" s="4">
        <v>35.297739999999997</v>
      </c>
      <c r="F2" s="7">
        <v>30.470009999999998</v>
      </c>
      <c r="H2" s="5">
        <f>F2/E2-1</f>
        <v>-0.13677164600339853</v>
      </c>
      <c r="I2" s="5">
        <f>F2/B2-1</f>
        <v>0.38193381777346813</v>
      </c>
    </row>
    <row r="3" spans="1:9" x14ac:dyDescent="0.25">
      <c r="A3" s="1" t="s">
        <v>106</v>
      </c>
      <c r="B3" s="1">
        <v>9.39</v>
      </c>
      <c r="C3" s="1">
        <v>13.754</v>
      </c>
      <c r="D3" s="1">
        <v>17.039000000000001</v>
      </c>
      <c r="E3" s="1">
        <v>16.885999999999999</v>
      </c>
      <c r="F3" s="8">
        <v>12.83620136</v>
      </c>
      <c r="H3" s="31">
        <f>F3/E3-1</f>
        <v>-0.23983173279639936</v>
      </c>
      <c r="I3" s="3">
        <f>F3/B3-1</f>
        <v>0.36700759957401496</v>
      </c>
    </row>
    <row r="4" spans="1:9" s="2" customFormat="1" ht="15.6" x14ac:dyDescent="0.3">
      <c r="A4" s="2" t="s">
        <v>107</v>
      </c>
      <c r="B4" s="2">
        <f>B3/B2</f>
        <v>0.42587313062558452</v>
      </c>
      <c r="C4" s="2">
        <f t="shared" ref="C4:F4" si="0">C3/C2</f>
        <v>0.44171861104964533</v>
      </c>
      <c r="D4" s="2">
        <f t="shared" si="0"/>
        <v>0.51020851205902484</v>
      </c>
      <c r="E4" s="2">
        <f t="shared" si="0"/>
        <v>0.47838756815592159</v>
      </c>
      <c r="F4" s="9">
        <f t="shared" si="0"/>
        <v>0.42127329003173947</v>
      </c>
      <c r="H4" s="2">
        <f>F4-E4</f>
        <v>-5.7114278124182127E-2</v>
      </c>
      <c r="I4" s="2">
        <f>F4-B4</f>
        <v>-4.5998405938450504E-3</v>
      </c>
    </row>
    <row r="5" spans="1:9" x14ac:dyDescent="0.25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1">
        <v>18.431000000000001</v>
      </c>
      <c r="F5" s="8">
        <v>17.633808640000002</v>
      </c>
      <c r="H5" s="3">
        <f>F5/E5-1</f>
        <v>-4.3252745917204627E-2</v>
      </c>
      <c r="I5" s="3">
        <f>F5/B5-1</f>
        <v>0.3929859104194644</v>
      </c>
    </row>
    <row r="6" spans="1:9" s="2" customFormat="1" ht="15.6" x14ac:dyDescent="0.3">
      <c r="A6" s="2" t="s">
        <v>109</v>
      </c>
      <c r="B6" s="2">
        <f>B5/B2</f>
        <v>0.57413503307660008</v>
      </c>
      <c r="C6" s="2">
        <f t="shared" ref="C6:F6" si="1">C5/C2</f>
        <v>0.55826629459618904</v>
      </c>
      <c r="D6" s="2">
        <f t="shared" si="1"/>
        <v>0.48978699640527423</v>
      </c>
      <c r="E6" s="2">
        <f t="shared" si="1"/>
        <v>0.52215807584281604</v>
      </c>
      <c r="F6" s="9">
        <f t="shared" si="1"/>
        <v>0.5787267099682607</v>
      </c>
      <c r="H6" s="2">
        <f>F6-E6</f>
        <v>5.6568634125444661E-2</v>
      </c>
      <c r="I6" s="2">
        <f>F6-B6</f>
        <v>4.5916768916606232E-3</v>
      </c>
    </row>
    <row r="7" spans="1:9" x14ac:dyDescent="0.25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1">
        <v>20.43571</v>
      </c>
      <c r="F7" s="8">
        <v>18.545750000000002</v>
      </c>
      <c r="H7" s="3">
        <f>F7/E7-1</f>
        <v>-9.2483207091899389E-2</v>
      </c>
      <c r="I7" s="3">
        <f>F7/B7-1</f>
        <v>0.29326545910984825</v>
      </c>
    </row>
    <row r="8" spans="1:9" s="2" customFormat="1" ht="15.6" x14ac:dyDescent="0.3">
      <c r="A8" s="2" t="s">
        <v>115</v>
      </c>
      <c r="B8" s="2">
        <f>B7/B2</f>
        <v>0.65038627917503067</v>
      </c>
      <c r="C8" s="2">
        <f t="shared" ref="C8:F8" si="2">C7/C2</f>
        <v>0.59023260399769151</v>
      </c>
      <c r="D8" s="2">
        <f t="shared" si="2"/>
        <v>0.60543984860530342</v>
      </c>
      <c r="E8" s="2">
        <f t="shared" si="2"/>
        <v>0.57895236352242385</v>
      </c>
      <c r="F8" s="9">
        <f t="shared" si="2"/>
        <v>0.60865585538042166</v>
      </c>
      <c r="H8" s="2">
        <f>F8-E8</f>
        <v>2.970349185799781E-2</v>
      </c>
      <c r="I8" s="2">
        <f>F8-B8</f>
        <v>-4.1730423794609006E-2</v>
      </c>
    </row>
    <row r="9" spans="1:9" s="4" customFormat="1" ht="15.6" x14ac:dyDescent="0.3">
      <c r="A9" s="4" t="s">
        <v>13</v>
      </c>
      <c r="B9" s="4">
        <v>7.7085699999999999</v>
      </c>
      <c r="C9" s="4">
        <v>12.759119999999999</v>
      </c>
      <c r="D9" s="4">
        <v>13.17679</v>
      </c>
      <c r="E9" s="4">
        <v>14.862030000000001</v>
      </c>
      <c r="F9" s="7">
        <v>11.92426</v>
      </c>
      <c r="H9" s="5">
        <f>F9/E9-1</f>
        <v>-0.19766949737014394</v>
      </c>
      <c r="I9" s="5">
        <f>F9/B9-1</f>
        <v>0.54688353352178165</v>
      </c>
    </row>
    <row r="10" spans="1:9" s="2" customFormat="1" ht="15.6" x14ac:dyDescent="0.3">
      <c r="A10" s="2" t="s">
        <v>83</v>
      </c>
      <c r="B10" s="2">
        <f>B9/B2</f>
        <v>0.34961372082496933</v>
      </c>
      <c r="C10" s="2">
        <f t="shared" ref="C10:F10" si="3">C9/C2</f>
        <v>0.40976739600230844</v>
      </c>
      <c r="D10" s="2">
        <f t="shared" si="3"/>
        <v>0.39456015139469675</v>
      </c>
      <c r="E10" s="2">
        <f t="shared" si="3"/>
        <v>0.42104763647757626</v>
      </c>
      <c r="F10" s="9">
        <f t="shared" si="3"/>
        <v>0.39134414461957845</v>
      </c>
      <c r="H10" s="2">
        <f>F10-E10</f>
        <v>-2.970349185799781E-2</v>
      </c>
      <c r="I10" s="2">
        <f>F10-B10</f>
        <v>4.1730423794609117E-2</v>
      </c>
    </row>
    <row r="11" spans="1:9" x14ac:dyDescent="0.25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1">
        <v>1.33118</v>
      </c>
      <c r="F11" s="8">
        <v>0.39810000000000001</v>
      </c>
      <c r="H11" s="3">
        <f>F11/E11-1</f>
        <v>-0.70094202136450368</v>
      </c>
      <c r="I11" s="3">
        <f>F11/B11-1</f>
        <v>1.3363879343260887E-2</v>
      </c>
    </row>
    <row r="12" spans="1:9" x14ac:dyDescent="0.25">
      <c r="A12" s="1" t="s">
        <v>15</v>
      </c>
      <c r="B12" s="1">
        <v>5.5493600000000001</v>
      </c>
      <c r="C12" s="1">
        <v>7.50021</v>
      </c>
      <c r="D12" s="1">
        <v>8.3685799999999997</v>
      </c>
      <c r="E12" s="1">
        <v>9.0712700000000002</v>
      </c>
      <c r="F12" s="8">
        <v>6.9743899999999996</v>
      </c>
      <c r="H12" s="3">
        <f>F12/E12-1</f>
        <v>-0.23115616666685046</v>
      </c>
      <c r="I12" s="3">
        <f>F12/B12-1</f>
        <v>0.25679177418657284</v>
      </c>
    </row>
    <row r="13" spans="1:9" s="2" customFormat="1" ht="15.6" x14ac:dyDescent="0.3">
      <c r="A13" s="2" t="s">
        <v>80</v>
      </c>
      <c r="B13" s="2">
        <f>B12/B2</f>
        <v>0.25168512419258721</v>
      </c>
      <c r="C13" s="2">
        <f t="shared" ref="C13:F13" si="4">C12/C2</f>
        <v>0.24087409799190493</v>
      </c>
      <c r="D13" s="2">
        <f t="shared" si="4"/>
        <v>0.25058517224290822</v>
      </c>
      <c r="E13" s="2">
        <f t="shared" si="4"/>
        <v>0.25699294062452727</v>
      </c>
      <c r="F13" s="9">
        <f t="shared" si="4"/>
        <v>0.22889359077991769</v>
      </c>
      <c r="H13" s="2">
        <f>F13-E13</f>
        <v>-2.8099349844609572E-2</v>
      </c>
      <c r="I13" s="2">
        <f>F13-B13</f>
        <v>-2.2791533412669512E-2</v>
      </c>
    </row>
    <row r="14" spans="1:9" x14ac:dyDescent="0.25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1">
        <v>3.3367599999999999</v>
      </c>
      <c r="F14" s="8">
        <v>4.37737</v>
      </c>
      <c r="H14" s="3">
        <f>F14/E14-1</f>
        <v>0.31186240544720034</v>
      </c>
      <c r="I14" s="3">
        <f>F14/B14-1</f>
        <v>0.46527259398609488</v>
      </c>
    </row>
    <row r="15" spans="1:9" s="2" customFormat="1" ht="15.6" x14ac:dyDescent="0.3">
      <c r="A15" s="2" t="s">
        <v>81</v>
      </c>
      <c r="B15" s="2">
        <f>B14/B2</f>
        <v>0.13549069746136075</v>
      </c>
      <c r="C15" s="2">
        <f t="shared" ref="C15:F15" si="5">C14/C2</f>
        <v>0.13459828303327148</v>
      </c>
      <c r="D15" s="2">
        <f t="shared" si="5"/>
        <v>7.9319023300590041E-2</v>
      </c>
      <c r="E15" s="2">
        <f t="shared" si="5"/>
        <v>9.45318312163895E-2</v>
      </c>
      <c r="F15" s="9">
        <f t="shared" si="5"/>
        <v>0.14366158724595102</v>
      </c>
      <c r="H15" s="2">
        <f>F15-E15</f>
        <v>4.9129756029561517E-2</v>
      </c>
      <c r="I15" s="2">
        <f>F15-B15</f>
        <v>8.1708897845902684E-3</v>
      </c>
    </row>
    <row r="16" spans="1:9" x14ac:dyDescent="0.25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1">
        <v>0.69145999999999996</v>
      </c>
      <c r="F16" s="8">
        <v>0.26418999999999998</v>
      </c>
      <c r="H16" s="3">
        <f>F16/E16-1</f>
        <v>-0.6179243918664854</v>
      </c>
      <c r="I16" s="3">
        <f>F16/B16-1</f>
        <v>4.9582769508344606</v>
      </c>
    </row>
    <row r="17" spans="1:9" s="4" customFormat="1" ht="15.6" x14ac:dyDescent="0.3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4">
        <v>4.6084199999999997</v>
      </c>
      <c r="F17" s="7">
        <v>1.9411799999999999</v>
      </c>
      <c r="H17" s="5">
        <f>F17/E17-1</f>
        <v>-0.57877537203640295</v>
      </c>
      <c r="I17" s="5">
        <f>F17/B17-1</f>
        <v>2.5310231923601636</v>
      </c>
    </row>
    <row r="18" spans="1:9" s="2" customFormat="1" ht="15.6" x14ac:dyDescent="0.3">
      <c r="A18" s="2" t="s">
        <v>84</v>
      </c>
      <c r="B18" s="2">
        <f>B17/B2</f>
        <v>2.4933307088542606E-2</v>
      </c>
      <c r="C18" s="2">
        <f t="shared" ref="C18:F18" si="6">C17/C2</f>
        <v>6.5342495713364007E-2</v>
      </c>
      <c r="D18" s="2">
        <f t="shared" si="6"/>
        <v>8.0778472967692388E-2</v>
      </c>
      <c r="E18" s="2">
        <f t="shared" si="6"/>
        <v>0.13055850034591451</v>
      </c>
      <c r="F18" s="9">
        <f t="shared" si="6"/>
        <v>6.3707888510702818E-2</v>
      </c>
      <c r="H18" s="2">
        <f>F18-E18</f>
        <v>-6.6850611835211696E-2</v>
      </c>
      <c r="I18" s="2">
        <f>F18-B18</f>
        <v>3.8774581422160212E-2</v>
      </c>
    </row>
    <row r="19" spans="1:9" s="4" customFormat="1" ht="15.6" x14ac:dyDescent="0.3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4">
        <v>3.0937199999999998</v>
      </c>
      <c r="F19" s="7">
        <v>0.70640999999999998</v>
      </c>
      <c r="H19" s="5">
        <f>F19/E19-1</f>
        <v>-0.77166324037081568</v>
      </c>
      <c r="I19" s="5">
        <f>F19/B19-1</f>
        <v>-2.4726385790823242</v>
      </c>
    </row>
    <row r="20" spans="1:9" s="2" customFormat="1" ht="15.6" x14ac:dyDescent="0.3">
      <c r="A20" s="2" t="s">
        <v>85</v>
      </c>
      <c r="B20" s="2">
        <f>B19/B2</f>
        <v>-2.1755812782724881E-2</v>
      </c>
      <c r="C20" s="2">
        <f t="shared" ref="C20:F20" si="7">C19/C2</f>
        <v>3.2983090790613366E-2</v>
      </c>
      <c r="D20" s="2">
        <f t="shared" si="7"/>
        <v>4.7007514339227729E-2</v>
      </c>
      <c r="E20" s="2">
        <f t="shared" si="7"/>
        <v>8.7646404557345597E-2</v>
      </c>
      <c r="F20" s="9">
        <f t="shared" si="7"/>
        <v>2.3183779723078529E-2</v>
      </c>
      <c r="H20" s="2">
        <f>F20-E20</f>
        <v>-6.4462624834267068E-2</v>
      </c>
      <c r="I20" s="2">
        <f>F20-B20</f>
        <v>4.4939592505803413E-2</v>
      </c>
    </row>
    <row r="21" spans="1:9" x14ac:dyDescent="0.25">
      <c r="A21" s="1" t="s">
        <v>18</v>
      </c>
      <c r="B21" s="1">
        <v>5.79E-3</v>
      </c>
      <c r="C21" s="1">
        <v>0.90966999999999998</v>
      </c>
      <c r="D21" s="1">
        <v>-0.11751</v>
      </c>
      <c r="E21" s="1">
        <v>-0.18920999999999999</v>
      </c>
      <c r="F21" s="8">
        <v>0.27355000000000002</v>
      </c>
      <c r="H21" s="3">
        <f t="shared" ref="H21:H26" si="8">F21/E21-1</f>
        <v>-2.4457481105649812</v>
      </c>
      <c r="I21" s="3">
        <f t="shared" ref="I21:I26" si="9">F21/B21-1</f>
        <v>46.245250431778935</v>
      </c>
    </row>
    <row r="22" spans="1:9" x14ac:dyDescent="0.25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1">
        <v>0.58345000000000002</v>
      </c>
      <c r="F22" s="8">
        <v>0.15847</v>
      </c>
      <c r="H22" s="3">
        <f t="shared" si="8"/>
        <v>-0.72839146456422998</v>
      </c>
      <c r="I22" s="3">
        <f t="shared" si="9"/>
        <v>-0.50111758224460878</v>
      </c>
    </row>
    <row r="23" spans="1:9" x14ac:dyDescent="0.25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1">
        <v>2.3210600000000001</v>
      </c>
      <c r="F23" s="8">
        <v>0.82149000000000005</v>
      </c>
      <c r="H23" s="3">
        <f t="shared" si="8"/>
        <v>-0.64607119161072957</v>
      </c>
      <c r="I23" s="3">
        <f t="shared" si="9"/>
        <v>-2.037824521508433</v>
      </c>
    </row>
    <row r="24" spans="1:9" x14ac:dyDescent="0.25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1">
        <v>1.01519</v>
      </c>
      <c r="F24" s="8">
        <v>1.49E-3</v>
      </c>
      <c r="H24" s="3">
        <f t="shared" si="8"/>
        <v>-0.99853229444734481</v>
      </c>
      <c r="I24" s="3">
        <f t="shared" si="9"/>
        <v>-1.0376452753916119</v>
      </c>
    </row>
    <row r="25" spans="1:9" x14ac:dyDescent="0.25">
      <c r="A25" s="1" t="s">
        <v>22</v>
      </c>
      <c r="B25" s="1">
        <v>-0.72724</v>
      </c>
      <c r="C25" s="1">
        <v>1.25088</v>
      </c>
      <c r="D25" s="1">
        <v>1.2783100000000001</v>
      </c>
      <c r="E25" s="1">
        <v>1.2747900000000001</v>
      </c>
      <c r="F25" s="8">
        <v>0.84189999999999998</v>
      </c>
      <c r="H25" s="3">
        <f t="shared" si="8"/>
        <v>-0.33957749903905743</v>
      </c>
      <c r="I25" s="3">
        <f t="shared" si="9"/>
        <v>-2.1576645949067705</v>
      </c>
    </row>
    <row r="26" spans="1:9" s="4" customFormat="1" ht="15.6" x14ac:dyDescent="0.3">
      <c r="A26" s="4" t="s">
        <v>26</v>
      </c>
      <c r="B26" s="4">
        <v>-0.73</v>
      </c>
      <c r="C26" s="4">
        <v>1.25088</v>
      </c>
      <c r="D26" s="4">
        <v>1.2783100000000001</v>
      </c>
      <c r="E26" s="4">
        <v>1.2747900000000001</v>
      </c>
      <c r="F26" s="7">
        <v>0.84189999999999998</v>
      </c>
      <c r="H26" s="5">
        <f t="shared" si="8"/>
        <v>-0.33957749903905743</v>
      </c>
      <c r="I26" s="5">
        <f t="shared" si="9"/>
        <v>-2.153287671232877</v>
      </c>
    </row>
    <row r="27" spans="1:9" s="2" customFormat="1" ht="15.6" x14ac:dyDescent="0.3">
      <c r="A27" s="2" t="s">
        <v>86</v>
      </c>
      <c r="B27" s="2">
        <f>B26/B2</f>
        <v>-3.3108347748314879E-2</v>
      </c>
      <c r="C27" s="2">
        <f t="shared" ref="C27:F27" si="10">C26/C2</f>
        <v>4.0172820720501698E-2</v>
      </c>
      <c r="D27" s="2">
        <f t="shared" si="10"/>
        <v>3.8277166679392689E-2</v>
      </c>
      <c r="E27" s="2">
        <f t="shared" si="10"/>
        <v>3.6115343361926296E-2</v>
      </c>
      <c r="F27" s="9">
        <f t="shared" si="10"/>
        <v>2.7630447118330452E-2</v>
      </c>
      <c r="H27" s="2">
        <f>F27-E27</f>
        <v>-8.4848962435958436E-3</v>
      </c>
      <c r="I27" s="2">
        <f>F27-B27</f>
        <v>6.0738794866645331E-2</v>
      </c>
    </row>
    <row r="28" spans="1:9" x14ac:dyDescent="0.25">
      <c r="A28" s="1" t="s">
        <v>23</v>
      </c>
      <c r="B28" s="1">
        <v>-0.727746</v>
      </c>
      <c r="C28" s="1">
        <v>1.25088</v>
      </c>
      <c r="D28" s="1">
        <v>1.2783100000000001</v>
      </c>
      <c r="E28" s="1">
        <v>1.2747900000000001</v>
      </c>
      <c r="F28" s="8">
        <v>0.84189999999999998</v>
      </c>
      <c r="H28" s="3">
        <f>F28/E28-1</f>
        <v>-0.33957749903905743</v>
      </c>
      <c r="I28" s="3">
        <f>F28/B28-1</f>
        <v>-2.1568596735674257</v>
      </c>
    </row>
    <row r="29" spans="1:9" x14ac:dyDescent="0.25">
      <c r="A29" s="1" t="s">
        <v>24</v>
      </c>
      <c r="B29" s="1">
        <v>-0.1</v>
      </c>
      <c r="C29" s="1">
        <v>0.17</v>
      </c>
      <c r="D29" s="1">
        <v>0.18</v>
      </c>
      <c r="E29" s="1">
        <v>0.18</v>
      </c>
      <c r="F29" s="8">
        <v>0.12</v>
      </c>
      <c r="H29" s="3">
        <f>F29/E29-1</f>
        <v>-0.33333333333333337</v>
      </c>
      <c r="I29" s="3">
        <f>F29/B29-1</f>
        <v>-2.2000000000000002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G11" sqref="G11"/>
    </sheetView>
  </sheetViews>
  <sheetFormatPr defaultColWidth="10.7265625" defaultRowHeight="15" x14ac:dyDescent="0.25"/>
  <cols>
    <col min="1" max="1" width="56.81640625" style="1" bestFit="1" customWidth="1"/>
    <col min="2" max="2" width="10.7265625" style="1"/>
    <col min="3" max="3" width="10.7265625" style="8"/>
    <col min="4" max="4" width="10.7265625" style="1"/>
    <col min="5" max="5" width="16" style="3" customWidth="1"/>
    <col min="6" max="16384" width="10.7265625" style="1"/>
  </cols>
  <sheetData>
    <row r="1" spans="1:5" s="4" customFormat="1" ht="15.6" x14ac:dyDescent="0.3">
      <c r="A1" s="6" t="s">
        <v>116</v>
      </c>
      <c r="B1" s="10">
        <v>2014</v>
      </c>
      <c r="C1" s="11">
        <v>2015</v>
      </c>
      <c r="E1" s="5" t="s">
        <v>77</v>
      </c>
    </row>
    <row r="2" spans="1:5" s="4" customFormat="1" ht="15.6" x14ac:dyDescent="0.3">
      <c r="A2" s="4" t="s">
        <v>11</v>
      </c>
      <c r="B2" s="4">
        <v>113.88500000000001</v>
      </c>
      <c r="C2" s="7">
        <v>109.581</v>
      </c>
      <c r="E2" s="5">
        <f>C2/B2-1</f>
        <v>-3.7792509988145984E-2</v>
      </c>
    </row>
    <row r="3" spans="1:5" x14ac:dyDescent="0.25">
      <c r="A3" s="1" t="s">
        <v>106</v>
      </c>
      <c r="B3" s="1">
        <v>52.167999999999999</v>
      </c>
      <c r="C3" s="8">
        <v>51.484000000000002</v>
      </c>
      <c r="E3" s="3">
        <f>C3/B3-1</f>
        <v>-1.311148596840972E-2</v>
      </c>
    </row>
    <row r="4" spans="1:5" s="2" customFormat="1" ht="15.6" x14ac:dyDescent="0.3">
      <c r="A4" s="2" t="s">
        <v>107</v>
      </c>
      <c r="B4" s="2">
        <f t="shared" ref="B4:C4" si="0">B3/B2</f>
        <v>0.45807612942880976</v>
      </c>
      <c r="C4" s="9">
        <f t="shared" si="0"/>
        <v>0.46982597348080418</v>
      </c>
      <c r="E4" s="2">
        <f>C4-B4</f>
        <v>1.1749844051994418E-2</v>
      </c>
    </row>
    <row r="5" spans="1:5" x14ac:dyDescent="0.25">
      <c r="A5" s="1" t="s">
        <v>108</v>
      </c>
      <c r="B5" s="1">
        <v>61.716000000000001</v>
      </c>
      <c r="C5" s="8">
        <v>58.097000000000001</v>
      </c>
      <c r="E5" s="3">
        <f>C5/B5-1</f>
        <v>-5.8639574826625185E-2</v>
      </c>
    </row>
    <row r="6" spans="1:5" s="2" customFormat="1" ht="15.6" x14ac:dyDescent="0.3">
      <c r="A6" s="2" t="s">
        <v>109</v>
      </c>
      <c r="B6" s="2">
        <f t="shared" ref="B6:C6" si="1">B5/B2</f>
        <v>0.54191508978355352</v>
      </c>
      <c r="C6" s="9">
        <f t="shared" si="1"/>
        <v>0.53017402651919587</v>
      </c>
      <c r="E6" s="2">
        <f>C6-B6</f>
        <v>-1.1741063264357643E-2</v>
      </c>
    </row>
    <row r="7" spans="1:5" x14ac:dyDescent="0.25">
      <c r="A7" s="1" t="s">
        <v>12</v>
      </c>
      <c r="B7" s="1">
        <v>78.638000000000005</v>
      </c>
      <c r="C7" s="8">
        <v>69.656999999999996</v>
      </c>
      <c r="E7" s="3">
        <f>C7/B7-1</f>
        <v>-0.11420687199572732</v>
      </c>
    </row>
    <row r="8" spans="1:5" s="2" customFormat="1" ht="15.6" x14ac:dyDescent="0.3">
      <c r="A8" s="2" t="s">
        <v>115</v>
      </c>
      <c r="B8" s="2">
        <f t="shared" ref="B8:C8" si="2">B7/B2</f>
        <v>0.69050357817096197</v>
      </c>
      <c r="C8" s="9">
        <f t="shared" si="2"/>
        <v>0.63566676704903213</v>
      </c>
      <c r="E8" s="2">
        <f>C8-B8</f>
        <v>-5.483681112192984E-2</v>
      </c>
    </row>
    <row r="9" spans="1:5" s="4" customFormat="1" ht="15.6" x14ac:dyDescent="0.3">
      <c r="A9" s="4" t="s">
        <v>13</v>
      </c>
      <c r="B9" s="4">
        <v>35.246000000000002</v>
      </c>
      <c r="C9" s="7">
        <v>39.923999999999999</v>
      </c>
      <c r="E9" s="5">
        <f>C9/B9-1</f>
        <v>0.13272428076944887</v>
      </c>
    </row>
    <row r="10" spans="1:5" s="2" customFormat="1" ht="15.6" x14ac:dyDescent="0.3">
      <c r="A10" s="2" t="s">
        <v>83</v>
      </c>
      <c r="B10" s="2">
        <f t="shared" ref="B10:C10" si="3">B9/B2</f>
        <v>0.30948764104140142</v>
      </c>
      <c r="C10" s="9">
        <f t="shared" si="3"/>
        <v>0.36433323295096776</v>
      </c>
      <c r="E10" s="2">
        <f>C10-B10</f>
        <v>5.4845591909566338E-2</v>
      </c>
    </row>
    <row r="11" spans="1:5" x14ac:dyDescent="0.25">
      <c r="A11" s="1" t="s">
        <v>14</v>
      </c>
      <c r="B11" s="1">
        <v>2.94</v>
      </c>
      <c r="C11" s="8">
        <v>1.9239999999999999</v>
      </c>
      <c r="E11" s="3">
        <f>C11/B11-1</f>
        <v>-0.34557823129251697</v>
      </c>
    </row>
    <row r="12" spans="1:5" x14ac:dyDescent="0.25">
      <c r="A12" s="1" t="s">
        <v>15</v>
      </c>
      <c r="B12" s="1">
        <v>20.65</v>
      </c>
      <c r="C12" s="8">
        <v>22.696000000000002</v>
      </c>
      <c r="E12" s="3">
        <f>C12/B12-1</f>
        <v>9.9079903147699877E-2</v>
      </c>
    </row>
    <row r="13" spans="1:5" s="2" customFormat="1" ht="15.6" x14ac:dyDescent="0.3">
      <c r="A13" s="2" t="s">
        <v>80</v>
      </c>
      <c r="B13" s="2">
        <f t="shared" ref="B13:C13" si="4">B12/B2</f>
        <v>0.18132326469684329</v>
      </c>
      <c r="C13" s="9">
        <f t="shared" si="4"/>
        <v>0.20711619715096596</v>
      </c>
      <c r="E13" s="2">
        <f>C13-B13</f>
        <v>2.5792932454122675E-2</v>
      </c>
    </row>
    <row r="14" spans="1:5" x14ac:dyDescent="0.25">
      <c r="A14" s="1" t="s">
        <v>16</v>
      </c>
      <c r="B14" s="1">
        <v>11.872999999999999</v>
      </c>
      <c r="C14" s="8">
        <v>13.265000000000001</v>
      </c>
      <c r="E14" s="3">
        <f>C14/B14-1</f>
        <v>0.11724079845026547</v>
      </c>
    </row>
    <row r="15" spans="1:5" s="2" customFormat="1" ht="15.6" x14ac:dyDescent="0.3">
      <c r="A15" s="2" t="s">
        <v>81</v>
      </c>
      <c r="B15" s="2">
        <f t="shared" ref="B15:C15" si="5">B14/B2</f>
        <v>0.1042542916099574</v>
      </c>
      <c r="C15" s="9">
        <f t="shared" si="5"/>
        <v>0.12105200719102764</v>
      </c>
      <c r="E15" s="2">
        <f>C15-B15</f>
        <v>1.6797715581070238E-2</v>
      </c>
    </row>
    <row r="16" spans="1:5" x14ac:dyDescent="0.25">
      <c r="A16" s="1" t="s">
        <v>25</v>
      </c>
      <c r="B16" s="1">
        <v>1.2</v>
      </c>
      <c r="C16" s="8">
        <v>1.1339999999999999</v>
      </c>
      <c r="E16" s="3">
        <f>C16/B16-1</f>
        <v>-5.5000000000000049E-2</v>
      </c>
    </row>
    <row r="17" spans="1:5" s="4" customFormat="1" ht="15.6" x14ac:dyDescent="0.3">
      <c r="A17" s="4" t="s">
        <v>82</v>
      </c>
      <c r="B17" s="4">
        <v>7.84</v>
      </c>
      <c r="C17" s="7">
        <v>8.36</v>
      </c>
      <c r="E17" s="5">
        <f>C17/B17-1</f>
        <v>6.6326530612244916E-2</v>
      </c>
    </row>
    <row r="18" spans="1:5" s="2" customFormat="1" ht="15.6" x14ac:dyDescent="0.3">
      <c r="A18" s="2" t="s">
        <v>84</v>
      </c>
      <c r="B18" s="2">
        <f t="shared" ref="B18:C18" si="6">B17/B2</f>
        <v>6.8841375071343899E-2</v>
      </c>
      <c r="C18" s="9">
        <f t="shared" si="6"/>
        <v>7.6290597822615228E-2</v>
      </c>
      <c r="E18" s="2">
        <f>C18-B18</f>
        <v>7.4492227512713283E-3</v>
      </c>
    </row>
    <row r="19" spans="1:5" s="4" customFormat="1" ht="15.6" x14ac:dyDescent="0.3">
      <c r="A19" s="4" t="s">
        <v>17</v>
      </c>
      <c r="B19" s="4">
        <v>4.46</v>
      </c>
      <c r="C19" s="7">
        <v>4.7530000000000001</v>
      </c>
      <c r="E19" s="5">
        <f>C19/B19-1</f>
        <v>6.569506726457397E-2</v>
      </c>
    </row>
    <row r="20" spans="1:5" s="2" customFormat="1" ht="15.6" x14ac:dyDescent="0.3">
      <c r="A20" s="2" t="s">
        <v>85</v>
      </c>
      <c r="B20" s="2">
        <f t="shared" ref="B20:C20" si="7">B19/B2</f>
        <v>3.9162312859463491E-2</v>
      </c>
      <c r="C20" s="9">
        <f t="shared" si="7"/>
        <v>4.3374307589819402E-2</v>
      </c>
      <c r="E20" s="2">
        <f>C20-B20</f>
        <v>4.2119947303559113E-3</v>
      </c>
    </row>
    <row r="21" spans="1:5" x14ac:dyDescent="0.25">
      <c r="A21" s="1" t="s">
        <v>18</v>
      </c>
      <c r="B21" s="1">
        <v>0.23100000000000001</v>
      </c>
      <c r="C21" s="8">
        <v>0.14099999999999999</v>
      </c>
      <c r="E21" s="3">
        <f>C21/B21-1</f>
        <v>-0.38961038961038974</v>
      </c>
    </row>
    <row r="22" spans="1:5" x14ac:dyDescent="0.25">
      <c r="A22" s="1" t="s">
        <v>19</v>
      </c>
      <c r="B22" s="1">
        <v>1.4119999999999999</v>
      </c>
      <c r="C22" s="8">
        <v>0.752</v>
      </c>
      <c r="E22" s="3">
        <f>C22/B22-1</f>
        <v>-0.46742209631728038</v>
      </c>
    </row>
    <row r="23" spans="1:5" x14ac:dyDescent="0.25">
      <c r="A23" s="1" t="s">
        <v>20</v>
      </c>
      <c r="B23" s="1">
        <v>3.28</v>
      </c>
      <c r="C23" s="8">
        <v>4.1429999999999998</v>
      </c>
      <c r="E23" s="3">
        <f>C23/B23-1</f>
        <v>0.26310975609756104</v>
      </c>
    </row>
    <row r="24" spans="1:5" x14ac:dyDescent="0.25">
      <c r="A24" s="1" t="s">
        <v>21</v>
      </c>
      <c r="B24" s="1">
        <v>-0.23</v>
      </c>
      <c r="C24" s="8">
        <v>1.169</v>
      </c>
      <c r="E24" s="3">
        <f>C24/B24-1</f>
        <v>-6.0826086956521737</v>
      </c>
    </row>
    <row r="25" spans="1:5" x14ac:dyDescent="0.25">
      <c r="A25" s="1" t="s">
        <v>22</v>
      </c>
      <c r="B25" s="1">
        <v>3.512</v>
      </c>
      <c r="C25" s="8">
        <v>2.9740000000000002</v>
      </c>
      <c r="E25" s="3">
        <f>C25/B25-1</f>
        <v>-0.15318906605922544</v>
      </c>
    </row>
    <row r="26" spans="1:5" s="4" customFormat="1" ht="15.6" x14ac:dyDescent="0.3">
      <c r="A26" s="4" t="s">
        <v>26</v>
      </c>
      <c r="B26" s="4">
        <v>3.512</v>
      </c>
      <c r="C26" s="7">
        <v>2.9740000000000002</v>
      </c>
      <c r="E26" s="5">
        <f>C26/B26-1</f>
        <v>-0.15318906605922544</v>
      </c>
    </row>
    <row r="27" spans="1:5" s="2" customFormat="1" ht="15.6" x14ac:dyDescent="0.3">
      <c r="A27" s="2" t="s">
        <v>86</v>
      </c>
      <c r="B27" s="2">
        <f t="shared" ref="B27:C27" si="8">B26/B2</f>
        <v>3.0838126179918338E-2</v>
      </c>
      <c r="C27" s="9">
        <f t="shared" si="8"/>
        <v>2.7139741378523652E-2</v>
      </c>
      <c r="E27" s="2">
        <f>C27-B27</f>
        <v>-3.6983848013946857E-3</v>
      </c>
    </row>
    <row r="28" spans="1:5" x14ac:dyDescent="0.25">
      <c r="A28" s="1" t="s">
        <v>23</v>
      </c>
      <c r="B28" s="1">
        <v>4</v>
      </c>
      <c r="C28" s="8">
        <v>3.8050000000000002</v>
      </c>
      <c r="E28" s="3">
        <f>C28/B28-1</f>
        <v>-4.874999999999996E-2</v>
      </c>
    </row>
    <row r="29" spans="1:5" x14ac:dyDescent="0.25">
      <c r="A29" s="1" t="s">
        <v>24</v>
      </c>
      <c r="B29" s="1">
        <v>0.56000000000000005</v>
      </c>
      <c r="C29" s="8">
        <v>0.53</v>
      </c>
      <c r="E29" s="3">
        <f>C29/B29-1</f>
        <v>-5.3571428571428603E-2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J23" sqref="J23"/>
    </sheetView>
  </sheetViews>
  <sheetFormatPr defaultColWidth="10.7265625" defaultRowHeight="15" x14ac:dyDescent="0.25"/>
  <cols>
    <col min="1" max="1" width="50.7265625" style="12" bestFit="1" customWidth="1"/>
    <col min="2" max="7" width="10.7265625" style="12"/>
    <col min="8" max="8" width="10.7265625" style="15"/>
    <col min="9" max="9" width="10.7265625" style="12"/>
    <col min="10" max="11" width="10.7265625" style="3"/>
    <col min="12" max="16384" width="10.7265625" style="12"/>
  </cols>
  <sheetData>
    <row r="1" spans="1:11" s="4" customFormat="1" ht="15.6" x14ac:dyDescent="0.3">
      <c r="A1" s="6" t="s">
        <v>119</v>
      </c>
      <c r="B1" s="4" t="s">
        <v>117</v>
      </c>
      <c r="C1" s="4" t="s">
        <v>118</v>
      </c>
      <c r="D1" s="4" t="s">
        <v>27</v>
      </c>
      <c r="E1" s="4" t="s">
        <v>28</v>
      </c>
      <c r="F1" s="4" t="s">
        <v>29</v>
      </c>
      <c r="G1" s="4" t="s">
        <v>30</v>
      </c>
      <c r="H1" s="7" t="s">
        <v>31</v>
      </c>
      <c r="J1" s="5" t="s">
        <v>78</v>
      </c>
      <c r="K1" s="5" t="s">
        <v>77</v>
      </c>
    </row>
    <row r="2" spans="1:11" s="13" customFormat="1" ht="15.6" x14ac:dyDescent="0.3">
      <c r="A2" s="13" t="s">
        <v>88</v>
      </c>
      <c r="H2" s="32"/>
      <c r="J2" s="14"/>
      <c r="K2" s="14"/>
    </row>
    <row r="3" spans="1:11" s="4" customFormat="1" ht="15.6" x14ac:dyDescent="0.3">
      <c r="A3" s="4" t="s">
        <v>32</v>
      </c>
      <c r="B3" s="4">
        <v>33.81</v>
      </c>
      <c r="C3" s="4">
        <v>47.609000000000002</v>
      </c>
      <c r="D3" s="4">
        <v>47.983919999999998</v>
      </c>
      <c r="E3" s="4">
        <v>47.769829999999999</v>
      </c>
      <c r="F3" s="4">
        <v>49.853200000000001</v>
      </c>
      <c r="G3" s="4">
        <v>49.527889999999999</v>
      </c>
      <c r="H3" s="7">
        <v>49.343420000000002</v>
      </c>
      <c r="J3" s="5">
        <f>H3/G3-1</f>
        <v>-3.724568117075E-3</v>
      </c>
      <c r="K3" s="5">
        <f>H3/D3-1</f>
        <v>2.8332408023354683E-2</v>
      </c>
    </row>
    <row r="4" spans="1:11" x14ac:dyDescent="0.25">
      <c r="A4" s="12" t="s">
        <v>33</v>
      </c>
      <c r="B4" s="12">
        <v>27.440999999999999</v>
      </c>
      <c r="C4" s="12">
        <v>33.619999999999997</v>
      </c>
      <c r="D4" s="12">
        <v>33.784880000000001</v>
      </c>
      <c r="E4" s="12">
        <v>33.155149999999999</v>
      </c>
      <c r="F4" s="12">
        <v>34.550370000000001</v>
      </c>
      <c r="G4" s="12">
        <v>34.605200000000004</v>
      </c>
      <c r="H4" s="15">
        <v>33.960520000000002</v>
      </c>
      <c r="J4" s="31">
        <f t="shared" ref="J4:J14" si="0">H4/G4-1</f>
        <v>-1.86295701224094E-2</v>
      </c>
      <c r="K4" s="31">
        <f t="shared" ref="K4:K14" si="1">H4/D4-1</f>
        <v>5.1987753101387923E-3</v>
      </c>
    </row>
    <row r="5" spans="1:11" x14ac:dyDescent="0.25">
      <c r="A5" s="12" t="s">
        <v>34</v>
      </c>
      <c r="B5" s="12">
        <v>3.6030000000000002</v>
      </c>
      <c r="C5" s="12">
        <v>5.8540000000000001</v>
      </c>
      <c r="D5" s="12">
        <v>6.0702499999999997</v>
      </c>
      <c r="E5" s="12">
        <v>6.4791499999999997</v>
      </c>
      <c r="F5" s="12">
        <v>7.1688599999999996</v>
      </c>
      <c r="G5" s="12">
        <v>7.8044000000000002</v>
      </c>
      <c r="H5" s="15">
        <v>7.95411</v>
      </c>
      <c r="J5" s="31">
        <f t="shared" si="0"/>
        <v>1.9182768694582464E-2</v>
      </c>
      <c r="K5" s="31">
        <f t="shared" si="1"/>
        <v>0.31034306659528044</v>
      </c>
    </row>
    <row r="6" spans="1:11" x14ac:dyDescent="0.25">
      <c r="A6" s="12" t="s">
        <v>35</v>
      </c>
      <c r="B6" s="12">
        <v>2.2200000000000002</v>
      </c>
      <c r="C6" s="12">
        <v>7.5990000000000002</v>
      </c>
      <c r="D6" s="12">
        <v>7.5929399999999996</v>
      </c>
      <c r="E6" s="12">
        <v>7.5844500000000004</v>
      </c>
      <c r="F6" s="12">
        <v>7.5839699999999999</v>
      </c>
      <c r="G6" s="12">
        <v>6.5823900000000002</v>
      </c>
      <c r="H6" s="15">
        <v>6.8742700000000001</v>
      </c>
      <c r="J6" s="31">
        <f t="shared" si="0"/>
        <v>4.4342556427072743E-2</v>
      </c>
      <c r="K6" s="31">
        <f t="shared" si="1"/>
        <v>-9.4649766757013643E-2</v>
      </c>
    </row>
    <row r="7" spans="1:11" x14ac:dyDescent="0.25">
      <c r="A7" s="12" t="s">
        <v>36</v>
      </c>
      <c r="B7" s="12">
        <v>0.54600000000000004</v>
      </c>
      <c r="C7" s="12">
        <v>0.53500000000000003</v>
      </c>
      <c r="D7" s="12">
        <v>0.53474999999999995</v>
      </c>
      <c r="E7" s="12">
        <v>0.54993000000000003</v>
      </c>
      <c r="F7" s="12">
        <v>0.54888000000000003</v>
      </c>
      <c r="G7" s="12">
        <v>0.53474999999999995</v>
      </c>
      <c r="H7" s="15">
        <v>0.55311999999999995</v>
      </c>
      <c r="J7" s="31">
        <f t="shared" si="0"/>
        <v>3.4352501168770422E-2</v>
      </c>
      <c r="K7" s="31">
        <f t="shared" si="1"/>
        <v>3.4352501168770422E-2</v>
      </c>
    </row>
    <row r="8" spans="1:11" s="4" customFormat="1" ht="15.6" x14ac:dyDescent="0.3">
      <c r="A8" s="4" t="s">
        <v>37</v>
      </c>
      <c r="B8" s="4">
        <v>52.914000000000001</v>
      </c>
      <c r="C8" s="4">
        <v>50.177999999999997</v>
      </c>
      <c r="D8" s="4">
        <v>44.846519999999998</v>
      </c>
      <c r="E8" s="4">
        <v>47.966360000000002</v>
      </c>
      <c r="F8" s="4">
        <v>51.898180000000004</v>
      </c>
      <c r="G8" s="4">
        <v>55.98883</v>
      </c>
      <c r="H8" s="7">
        <v>56.525179999999999</v>
      </c>
      <c r="J8" s="5">
        <f t="shared" si="0"/>
        <v>9.5795893573771274E-3</v>
      </c>
      <c r="K8" s="5">
        <f t="shared" si="1"/>
        <v>0.26041396300091968</v>
      </c>
    </row>
    <row r="9" spans="1:11" x14ac:dyDescent="0.25">
      <c r="A9" s="12" t="s">
        <v>38</v>
      </c>
      <c r="B9" s="12">
        <v>28.364999999999998</v>
      </c>
      <c r="C9" s="12">
        <v>24.532</v>
      </c>
      <c r="D9" s="12">
        <v>25.388110000000001</v>
      </c>
      <c r="E9" s="12">
        <v>25.32066</v>
      </c>
      <c r="F9" s="12">
        <v>27.43064</v>
      </c>
      <c r="G9" s="12">
        <v>28.87022</v>
      </c>
      <c r="H9" s="15">
        <v>33.137569999999997</v>
      </c>
      <c r="J9" s="31">
        <f t="shared" si="0"/>
        <v>0.14781148186608895</v>
      </c>
      <c r="K9" s="31">
        <f t="shared" si="1"/>
        <v>0.30523973623873513</v>
      </c>
    </row>
    <row r="10" spans="1:11" x14ac:dyDescent="0.25">
      <c r="A10" s="12" t="s">
        <v>39</v>
      </c>
      <c r="B10" s="12">
        <v>19.891999999999999</v>
      </c>
      <c r="C10" s="12">
        <v>21.838999999999999</v>
      </c>
      <c r="D10" s="12">
        <v>14.83122</v>
      </c>
      <c r="E10" s="12">
        <v>18.250440000000001</v>
      </c>
      <c r="F10" s="12">
        <v>20.480029999999999</v>
      </c>
      <c r="G10" s="12">
        <v>23.41602</v>
      </c>
      <c r="H10" s="15">
        <v>19.869959999999999</v>
      </c>
      <c r="J10" s="31">
        <f t="shared" si="0"/>
        <v>-0.15143734930188824</v>
      </c>
      <c r="K10" s="31">
        <f t="shared" si="1"/>
        <v>0.33973874030592222</v>
      </c>
    </row>
    <row r="11" spans="1:11" x14ac:dyDescent="0.25">
      <c r="A11" s="12" t="s">
        <v>40</v>
      </c>
      <c r="B11" s="12">
        <v>2.0840000000000001</v>
      </c>
      <c r="C11" s="12">
        <v>1.5980000000000001</v>
      </c>
      <c r="D11" s="12">
        <v>1.6560900000000001</v>
      </c>
      <c r="E11" s="12">
        <v>1.4</v>
      </c>
      <c r="F11" s="12">
        <v>1.6956500000000001</v>
      </c>
      <c r="G11" s="12">
        <v>1.38852</v>
      </c>
      <c r="H11" s="15">
        <v>1.26711</v>
      </c>
      <c r="J11" s="31">
        <f t="shared" si="0"/>
        <v>-8.7438423645320174E-2</v>
      </c>
      <c r="K11" s="31">
        <f t="shared" si="1"/>
        <v>-0.2348785392098256</v>
      </c>
    </row>
    <row r="12" spans="1:11" x14ac:dyDescent="0.25">
      <c r="A12" s="12" t="s">
        <v>41</v>
      </c>
      <c r="B12" s="12">
        <v>0.89100000000000001</v>
      </c>
      <c r="C12" s="12">
        <v>1.3260000000000001</v>
      </c>
      <c r="D12" s="12">
        <v>1.75108</v>
      </c>
      <c r="E12" s="12">
        <v>1.7148000000000001</v>
      </c>
      <c r="F12" s="12">
        <v>1.48187</v>
      </c>
      <c r="G12" s="12">
        <v>1.2196400000000001</v>
      </c>
      <c r="H12" s="15">
        <v>1.35164</v>
      </c>
      <c r="J12" s="31">
        <f t="shared" si="0"/>
        <v>0.10822865763667955</v>
      </c>
      <c r="K12" s="31">
        <f t="shared" si="1"/>
        <v>-0.22811065171208622</v>
      </c>
    </row>
    <row r="13" spans="1:11" x14ac:dyDescent="0.25">
      <c r="A13" s="12" t="s">
        <v>42</v>
      </c>
      <c r="B13" s="12">
        <v>1.6819999999999999</v>
      </c>
      <c r="C13" s="12">
        <v>0.86499999999999999</v>
      </c>
      <c r="D13" s="12">
        <v>1.20242</v>
      </c>
      <c r="E13" s="12">
        <v>1.26284</v>
      </c>
      <c r="F13" s="12">
        <v>0.79237000000000002</v>
      </c>
      <c r="G13" s="12">
        <v>1.07681</v>
      </c>
      <c r="H13" s="15">
        <v>0.89890000000000003</v>
      </c>
      <c r="J13" s="31">
        <f t="shared" si="0"/>
        <v>-0.1652194909036877</v>
      </c>
      <c r="K13" s="31">
        <f t="shared" si="1"/>
        <v>-0.25242427770662501</v>
      </c>
    </row>
    <row r="14" spans="1:11" s="4" customFormat="1" ht="15.6" x14ac:dyDescent="0.3">
      <c r="A14" s="4" t="s">
        <v>43</v>
      </c>
      <c r="B14" s="4">
        <v>86.72</v>
      </c>
      <c r="C14" s="4">
        <v>97.787999999999997</v>
      </c>
      <c r="D14" s="4">
        <v>92.830439999999996</v>
      </c>
      <c r="E14" s="4">
        <v>95.736189999999993</v>
      </c>
      <c r="F14" s="4">
        <v>101.75138</v>
      </c>
      <c r="G14" s="4">
        <v>105.51672000000001</v>
      </c>
      <c r="H14" s="7">
        <v>105.8686</v>
      </c>
      <c r="J14" s="5">
        <f t="shared" si="0"/>
        <v>3.3348269354847027E-3</v>
      </c>
      <c r="K14" s="5">
        <f t="shared" si="1"/>
        <v>0.14045134333091602</v>
      </c>
    </row>
    <row r="15" spans="1:11" s="13" customFormat="1" ht="15.6" x14ac:dyDescent="0.3">
      <c r="A15" s="13" t="s">
        <v>87</v>
      </c>
      <c r="J15" s="14"/>
      <c r="K15" s="14"/>
    </row>
    <row r="16" spans="1:11" s="4" customFormat="1" ht="15.6" x14ac:dyDescent="0.3">
      <c r="A16" s="4" t="s">
        <v>44</v>
      </c>
      <c r="B16" s="4">
        <v>41.75</v>
      </c>
      <c r="C16" s="4">
        <v>42.561999999999998</v>
      </c>
      <c r="D16" s="4">
        <v>41.82405</v>
      </c>
      <c r="E16" s="4">
        <v>43.084409999999998</v>
      </c>
      <c r="F16" s="4">
        <v>43.921950000000002</v>
      </c>
      <c r="G16" s="4">
        <v>44.680109999999999</v>
      </c>
      <c r="H16" s="7">
        <v>46.305790000000002</v>
      </c>
      <c r="J16" s="5">
        <f>H16/G16-1</f>
        <v>3.6384870135727221E-2</v>
      </c>
      <c r="K16" s="5">
        <f>H16/D16-1</f>
        <v>0.10715700655484106</v>
      </c>
    </row>
    <row r="17" spans="1:13" x14ac:dyDescent="0.25">
      <c r="A17" s="12" t="s">
        <v>99</v>
      </c>
      <c r="B17" s="12">
        <v>-0.66600000000000004</v>
      </c>
      <c r="C17" s="12">
        <v>-1.552</v>
      </c>
      <c r="D17" s="12">
        <v>-1.5623400000000001</v>
      </c>
      <c r="E17" s="12">
        <v>-1.552</v>
      </c>
      <c r="F17" s="12">
        <v>-1.552</v>
      </c>
      <c r="G17" s="12">
        <v>-1.4139999999999999</v>
      </c>
      <c r="H17" s="15">
        <v>-1.4831799999999999</v>
      </c>
      <c r="J17" s="31">
        <f t="shared" ref="J17:J29" si="2">H17/G17-1</f>
        <v>4.8925035360678937E-2</v>
      </c>
      <c r="K17" s="31">
        <f t="shared" ref="K17:K29" si="3">H17/D17-1</f>
        <v>-5.0667588361048232E-2</v>
      </c>
    </row>
    <row r="18" spans="1:13" s="4" customFormat="1" ht="15.6" x14ac:dyDescent="0.3">
      <c r="A18" s="4" t="s">
        <v>45</v>
      </c>
      <c r="B18" s="4">
        <v>2.76</v>
      </c>
      <c r="C18" s="4">
        <v>14.211</v>
      </c>
      <c r="D18" s="4">
        <v>14.03058</v>
      </c>
      <c r="E18" s="4">
        <v>13.18304</v>
      </c>
      <c r="F18" s="4">
        <v>14.02187</v>
      </c>
      <c r="G18" s="4">
        <v>13.127129999999999</v>
      </c>
      <c r="H18" s="7">
        <v>13.27835</v>
      </c>
      <c r="J18" s="5">
        <f t="shared" si="2"/>
        <v>1.1519654334191998E-2</v>
      </c>
      <c r="K18" s="5">
        <f t="shared" si="3"/>
        <v>-5.3613606850180129E-2</v>
      </c>
    </row>
    <row r="19" spans="1:13" x14ac:dyDescent="0.25">
      <c r="A19" s="12" t="s">
        <v>89</v>
      </c>
      <c r="B19" s="12">
        <v>0.92400000000000004</v>
      </c>
      <c r="C19" s="12">
        <v>4.952</v>
      </c>
      <c r="D19" s="12">
        <v>4.8291199999999996</v>
      </c>
      <c r="E19" s="12">
        <v>4.4506300000000003</v>
      </c>
      <c r="F19" s="12">
        <v>4.2205599999999999</v>
      </c>
      <c r="G19" s="12">
        <v>3.9920100000000001</v>
      </c>
      <c r="H19" s="15">
        <v>3.9385300000000001</v>
      </c>
      <c r="J19" s="31">
        <f t="shared" si="2"/>
        <v>-1.3396760028156263E-2</v>
      </c>
      <c r="K19" s="31">
        <f t="shared" si="3"/>
        <v>-0.18442076403154195</v>
      </c>
    </row>
    <row r="20" spans="1:13" x14ac:dyDescent="0.25">
      <c r="A20" s="12" t="s">
        <v>90</v>
      </c>
      <c r="B20" s="12">
        <v>1.21</v>
      </c>
      <c r="C20" s="12">
        <v>1.37</v>
      </c>
      <c r="D20" s="12">
        <v>1.4194</v>
      </c>
      <c r="E20" s="12">
        <v>0.98841999999999997</v>
      </c>
      <c r="F20" s="12">
        <v>1.9958800000000001</v>
      </c>
      <c r="G20" s="12">
        <v>2.2884699999999998</v>
      </c>
      <c r="H20" s="15">
        <v>2.22953</v>
      </c>
      <c r="J20" s="31">
        <f t="shared" si="2"/>
        <v>-2.5755198888340103E-2</v>
      </c>
      <c r="K20" s="31">
        <f t="shared" si="3"/>
        <v>0.5707552486966323</v>
      </c>
    </row>
    <row r="21" spans="1:13" x14ac:dyDescent="0.25">
      <c r="A21" s="12" t="s">
        <v>91</v>
      </c>
      <c r="B21" s="12">
        <v>0.4</v>
      </c>
      <c r="C21" s="12">
        <v>7.6440000000000001</v>
      </c>
      <c r="D21" s="12">
        <v>7.5858400000000001</v>
      </c>
      <c r="E21" s="12">
        <v>7.5584699999999998</v>
      </c>
      <c r="F21" s="12">
        <v>7.7574069999999997</v>
      </c>
      <c r="G21" s="12">
        <v>6.6156699999999997</v>
      </c>
      <c r="H21" s="15">
        <v>6.7125700000000004</v>
      </c>
      <c r="J21" s="31">
        <f t="shared" si="2"/>
        <v>1.4647042552001555E-2</v>
      </c>
      <c r="K21" s="31">
        <f t="shared" si="3"/>
        <v>-0.11511843118230802</v>
      </c>
    </row>
    <row r="22" spans="1:13" s="4" customFormat="1" ht="15.6" x14ac:dyDescent="0.3">
      <c r="A22" s="4" t="s">
        <v>46</v>
      </c>
      <c r="B22" s="4">
        <v>42.219000000000001</v>
      </c>
      <c r="C22" s="4">
        <v>41.014000000000003</v>
      </c>
      <c r="D22" s="4">
        <v>36.975810000000003</v>
      </c>
      <c r="E22" s="4">
        <v>39.468739999999997</v>
      </c>
      <c r="F22" s="4">
        <v>43.807560000000002</v>
      </c>
      <c r="G22" s="4">
        <v>47.709479999999999</v>
      </c>
      <c r="H22" s="7">
        <v>46.284460000000003</v>
      </c>
      <c r="J22" s="5">
        <f t="shared" si="2"/>
        <v>-2.9868696954986618E-2</v>
      </c>
      <c r="K22" s="5">
        <f t="shared" si="3"/>
        <v>0.25174972502292703</v>
      </c>
    </row>
    <row r="23" spans="1:13" x14ac:dyDescent="0.25">
      <c r="A23" s="12" t="s">
        <v>92</v>
      </c>
      <c r="B23" s="12">
        <v>11.003</v>
      </c>
      <c r="C23" s="12">
        <v>13.885</v>
      </c>
      <c r="D23" s="12">
        <v>14.427960000000001</v>
      </c>
      <c r="E23" s="12">
        <v>15.008649999999999</v>
      </c>
      <c r="F23" s="12">
        <v>14.36107</v>
      </c>
      <c r="G23" s="12">
        <v>16.11514</v>
      </c>
      <c r="H23" s="15">
        <v>13.48868</v>
      </c>
      <c r="J23" s="31">
        <f t="shared" si="2"/>
        <v>-0.16298089870767485</v>
      </c>
      <c r="K23" s="31">
        <f t="shared" si="3"/>
        <v>-6.5101372612621611E-2</v>
      </c>
      <c r="M23" s="33"/>
    </row>
    <row r="24" spans="1:13" x14ac:dyDescent="0.25">
      <c r="A24" s="12" t="s">
        <v>93</v>
      </c>
      <c r="B24" s="12">
        <v>4.7679999999999998</v>
      </c>
      <c r="C24" s="12">
        <v>4.1550000000000002</v>
      </c>
      <c r="D24" s="12">
        <v>4.4484300000000001</v>
      </c>
      <c r="E24" s="12">
        <v>4.59239</v>
      </c>
      <c r="F24" s="12">
        <v>5.8044000000000002</v>
      </c>
      <c r="G24" s="12">
        <v>4.3698199999999998</v>
      </c>
      <c r="H24" s="15">
        <v>6.7157099999999996</v>
      </c>
      <c r="J24" s="31">
        <f t="shared" si="2"/>
        <v>0.5368390460018948</v>
      </c>
      <c r="K24" s="31">
        <f t="shared" si="3"/>
        <v>0.50968094361381411</v>
      </c>
    </row>
    <row r="25" spans="1:13" x14ac:dyDescent="0.25">
      <c r="A25" s="12" t="s">
        <v>94</v>
      </c>
      <c r="B25" s="12">
        <v>21.260999999999999</v>
      </c>
      <c r="C25" s="12">
        <v>17.181000000000001</v>
      </c>
      <c r="D25" s="12">
        <v>12.296720000000001</v>
      </c>
      <c r="E25" s="12">
        <v>14.35238</v>
      </c>
      <c r="F25" s="12">
        <v>15.56607</v>
      </c>
      <c r="G25" s="12">
        <v>17.926100000000002</v>
      </c>
      <c r="H25" s="15">
        <v>19.199719999999999</v>
      </c>
      <c r="J25" s="31">
        <f t="shared" si="2"/>
        <v>7.1048359654358517E-2</v>
      </c>
      <c r="K25" s="31">
        <f t="shared" si="3"/>
        <v>0.56136921065129552</v>
      </c>
    </row>
    <row r="26" spans="1:13" x14ac:dyDescent="0.25">
      <c r="A26" s="12" t="s">
        <v>95</v>
      </c>
      <c r="B26" s="12">
        <v>3.3809999999999998</v>
      </c>
      <c r="C26" s="12">
        <v>4.2569999999999997</v>
      </c>
      <c r="D26" s="12">
        <v>4.0276500000000004</v>
      </c>
      <c r="E26" s="12">
        <v>3.6376900000000001</v>
      </c>
      <c r="F26" s="12">
        <v>4.6780499999999998</v>
      </c>
      <c r="G26" s="12">
        <v>4.7442000000000002</v>
      </c>
      <c r="H26" s="15">
        <v>4.51206</v>
      </c>
      <c r="J26" s="31">
        <f t="shared" si="2"/>
        <v>-4.8931326672568609E-2</v>
      </c>
      <c r="K26" s="31">
        <f t="shared" si="3"/>
        <v>0.12027112584261279</v>
      </c>
    </row>
    <row r="27" spans="1:13" x14ac:dyDescent="0.25">
      <c r="A27" s="12" t="s">
        <v>110</v>
      </c>
      <c r="B27" s="12">
        <v>0.82699999999999996</v>
      </c>
      <c r="C27" s="12">
        <v>0.92700000000000005</v>
      </c>
      <c r="D27" s="12">
        <v>1.2202</v>
      </c>
      <c r="E27" s="12">
        <v>1.7579800000000001</v>
      </c>
      <c r="F27" s="12">
        <v>2.8669899999999999</v>
      </c>
      <c r="G27" s="12">
        <v>3.9793699999999999</v>
      </c>
      <c r="H27" s="15">
        <v>1.76814</v>
      </c>
      <c r="J27" s="31">
        <f t="shared" si="2"/>
        <v>-0.55567338548564216</v>
      </c>
      <c r="K27" s="31">
        <f t="shared" si="3"/>
        <v>0.44905753155220474</v>
      </c>
    </row>
    <row r="28" spans="1:13" s="4" customFormat="1" ht="15.6" x14ac:dyDescent="0.3">
      <c r="A28" s="4" t="s">
        <v>47</v>
      </c>
      <c r="B28" s="4">
        <v>86.72</v>
      </c>
      <c r="C28" s="4">
        <v>97.787999999999997</v>
      </c>
      <c r="D28" s="4">
        <v>92.830439999999996</v>
      </c>
      <c r="E28" s="4">
        <v>95.736189999999993</v>
      </c>
      <c r="F28" s="4">
        <v>101.75138</v>
      </c>
      <c r="G28" s="4">
        <v>105.51672000000001</v>
      </c>
      <c r="H28" s="7">
        <v>105.8686</v>
      </c>
      <c r="J28" s="5">
        <f t="shared" si="2"/>
        <v>3.3348269354847027E-3</v>
      </c>
      <c r="K28" s="5">
        <f t="shared" si="3"/>
        <v>0.14045134333091602</v>
      </c>
    </row>
    <row r="29" spans="1:13" x14ac:dyDescent="0.25">
      <c r="A29" s="12" t="s">
        <v>48</v>
      </c>
      <c r="B29" s="12">
        <v>5.8</v>
      </c>
      <c r="C29" s="12">
        <v>13.58</v>
      </c>
      <c r="D29" s="12">
        <v>12.9</v>
      </c>
      <c r="E29" s="12">
        <v>13.3</v>
      </c>
      <c r="F29" s="12">
        <v>14.13</v>
      </c>
      <c r="G29" s="12">
        <v>14.66</v>
      </c>
      <c r="H29" s="15">
        <v>14.71</v>
      </c>
      <c r="J29" s="31">
        <f t="shared" si="2"/>
        <v>3.4106412005456832E-3</v>
      </c>
      <c r="K29" s="31">
        <f t="shared" si="3"/>
        <v>0.14031007751937996</v>
      </c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F27" sqref="F27"/>
    </sheetView>
  </sheetViews>
  <sheetFormatPr defaultColWidth="10.7265625" defaultRowHeight="15" x14ac:dyDescent="0.25"/>
  <cols>
    <col min="1" max="1" width="62.1796875" style="12" bestFit="1" customWidth="1"/>
    <col min="2" max="5" width="10.7265625" style="12"/>
    <col min="6" max="6" width="10.7265625" style="15"/>
    <col min="7" max="7" width="10.7265625" style="12"/>
    <col min="8" max="8" width="12.7265625" style="3" customWidth="1"/>
    <col min="9" max="9" width="10.7265625" style="3"/>
    <col min="10" max="16384" width="10.7265625" style="12"/>
  </cols>
  <sheetData>
    <row r="1" spans="1:9" s="4" customFormat="1" ht="15.6" x14ac:dyDescent="0.3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7" t="s">
        <v>105</v>
      </c>
      <c r="H1" s="5" t="s">
        <v>78</v>
      </c>
      <c r="I1" s="5" t="s">
        <v>77</v>
      </c>
    </row>
    <row r="2" spans="1:9" s="13" customFormat="1" ht="15.6" x14ac:dyDescent="0.3">
      <c r="A2" s="13" t="s">
        <v>50</v>
      </c>
      <c r="H2" s="14"/>
      <c r="I2" s="14"/>
    </row>
    <row r="3" spans="1:9" x14ac:dyDescent="0.25">
      <c r="A3" s="12" t="s">
        <v>26</v>
      </c>
      <c r="B3" s="12">
        <v>-0.79154000000000002</v>
      </c>
      <c r="C3" s="12">
        <v>1.47777</v>
      </c>
      <c r="D3" s="12">
        <v>1.22821</v>
      </c>
      <c r="E3" s="12">
        <v>2.3210600000000001</v>
      </c>
      <c r="F3" s="15">
        <v>0.82</v>
      </c>
      <c r="H3" s="3">
        <f>F3/E3-1</f>
        <v>-0.64671313968617783</v>
      </c>
      <c r="I3" s="3">
        <f>F3/B3-1</f>
        <v>-2.0359552265204535</v>
      </c>
    </row>
    <row r="4" spans="1:9" x14ac:dyDescent="0.25">
      <c r="A4" s="12" t="s">
        <v>51</v>
      </c>
      <c r="B4" s="12">
        <v>2.38307</v>
      </c>
      <c r="C4" s="12">
        <v>-0.80447999999999997</v>
      </c>
      <c r="D4" s="12">
        <v>1.0454000000000001</v>
      </c>
      <c r="E4" s="12">
        <v>1.0411999999999999</v>
      </c>
      <c r="F4" s="15">
        <v>2.86</v>
      </c>
      <c r="H4" s="3">
        <f t="shared" ref="H4:H13" si="0">F4/E4-1</f>
        <v>1.7468305800998847</v>
      </c>
      <c r="I4" s="3">
        <f t="shared" ref="I4:I13" si="1">F4/B4-1</f>
        <v>0.20013260206372441</v>
      </c>
    </row>
    <row r="5" spans="1:9" x14ac:dyDescent="0.25">
      <c r="A5" s="12" t="s">
        <v>52</v>
      </c>
      <c r="B5" s="12">
        <v>1.0294399999999999</v>
      </c>
      <c r="C5" s="12">
        <v>1.00759</v>
      </c>
      <c r="D5" s="12">
        <v>1.12782</v>
      </c>
      <c r="E5" s="12">
        <v>1.5146999999999999</v>
      </c>
      <c r="F5" s="15">
        <v>1.2347699999999999</v>
      </c>
      <c r="H5" s="3">
        <f t="shared" si="0"/>
        <v>-0.18480887304416715</v>
      </c>
      <c r="I5" s="3">
        <f t="shared" si="1"/>
        <v>0.19945795772458808</v>
      </c>
    </row>
    <row r="6" spans="1:9" x14ac:dyDescent="0.25">
      <c r="A6" s="12" t="s">
        <v>53</v>
      </c>
      <c r="B6" s="12">
        <v>0.25012000000000001</v>
      </c>
      <c r="C6" s="12">
        <v>-0.24448</v>
      </c>
      <c r="D6" s="12">
        <v>0.44131999999999999</v>
      </c>
      <c r="E6" s="12">
        <v>0.40622999999999998</v>
      </c>
      <c r="F6" s="15">
        <v>-0.21937999999999999</v>
      </c>
      <c r="H6" s="3">
        <f t="shared" si="0"/>
        <v>-1.540038894222485</v>
      </c>
      <c r="I6" s="3">
        <f t="shared" si="1"/>
        <v>-1.8770989924836079</v>
      </c>
    </row>
    <row r="7" spans="1:9" x14ac:dyDescent="0.25">
      <c r="A7" s="12" t="s">
        <v>54</v>
      </c>
      <c r="B7" s="12">
        <v>0.14813000000000001</v>
      </c>
      <c r="C7" s="12">
        <v>-4.4490000000000002E-2</v>
      </c>
      <c r="D7" s="12">
        <v>0.14371999999999999</v>
      </c>
      <c r="E7" s="12">
        <v>0.40801999999999999</v>
      </c>
      <c r="F7" s="15">
        <v>0.16689999999999999</v>
      </c>
      <c r="H7" s="3">
        <f t="shared" si="0"/>
        <v>-0.59095142394980638</v>
      </c>
      <c r="I7" s="3">
        <f t="shared" si="1"/>
        <v>0.12671302234523707</v>
      </c>
    </row>
    <row r="8" spans="1:9" x14ac:dyDescent="0.25">
      <c r="A8" s="12" t="s">
        <v>55</v>
      </c>
      <c r="B8" s="12">
        <v>0.24176</v>
      </c>
      <c r="C8" s="12">
        <v>0.19389999999999999</v>
      </c>
      <c r="D8" s="12">
        <v>1.4540299999999999</v>
      </c>
      <c r="E8" s="12">
        <v>1.16601</v>
      </c>
      <c r="F8" s="15">
        <v>0.58592</v>
      </c>
      <c r="H8" s="3">
        <f t="shared" si="0"/>
        <v>-0.49750002144063943</v>
      </c>
      <c r="I8" s="3">
        <f t="shared" si="1"/>
        <v>1.4235605559232294</v>
      </c>
    </row>
    <row r="9" spans="1:9" x14ac:dyDescent="0.25">
      <c r="A9" s="12" t="s">
        <v>56</v>
      </c>
      <c r="B9" s="12">
        <v>-0.85567000000000004</v>
      </c>
      <c r="C9" s="12">
        <v>6.701E-2</v>
      </c>
      <c r="D9" s="12">
        <v>-2.1099800000000002</v>
      </c>
      <c r="E9" s="12">
        <v>-1.4391400000000001</v>
      </c>
      <c r="F9" s="15">
        <v>-3.3047300000000002</v>
      </c>
      <c r="H9" s="3">
        <f t="shared" si="0"/>
        <v>1.2963228038967718</v>
      </c>
      <c r="I9" s="3">
        <f t="shared" si="1"/>
        <v>2.8621548026692532</v>
      </c>
    </row>
    <row r="10" spans="1:9" x14ac:dyDescent="0.25">
      <c r="A10" s="12" t="s">
        <v>57</v>
      </c>
      <c r="B10" s="12">
        <v>6.9498600000000001</v>
      </c>
      <c r="C10" s="12">
        <v>-3.1633</v>
      </c>
      <c r="D10" s="12">
        <v>-2.5252400000000002</v>
      </c>
      <c r="E10" s="12">
        <v>-2.6286999999999998</v>
      </c>
      <c r="F10" s="15">
        <v>4.3353599999999997</v>
      </c>
      <c r="H10" s="3">
        <f t="shared" si="0"/>
        <v>-2.6492410697302846</v>
      </c>
      <c r="I10" s="3">
        <f t="shared" si="1"/>
        <v>-0.37619462838100337</v>
      </c>
    </row>
    <row r="11" spans="1:9" x14ac:dyDescent="0.25">
      <c r="A11" s="12" t="s">
        <v>58</v>
      </c>
      <c r="B11" s="12">
        <v>-4.83596</v>
      </c>
      <c r="C11" s="12">
        <v>1.3700300000000001</v>
      </c>
      <c r="D11" s="12">
        <v>2.2540499999999999</v>
      </c>
      <c r="E11" s="12">
        <v>2.4280200000000001</v>
      </c>
      <c r="F11" s="15">
        <v>0.20008999999999999</v>
      </c>
      <c r="H11" s="3">
        <f t="shared" si="0"/>
        <v>-0.91759128837488979</v>
      </c>
      <c r="I11" s="3">
        <f t="shared" si="1"/>
        <v>-1.0413754456198976</v>
      </c>
    </row>
    <row r="12" spans="1:9" x14ac:dyDescent="0.25">
      <c r="A12" s="12" t="s">
        <v>59</v>
      </c>
      <c r="B12" s="12">
        <v>-0.52107000000000003</v>
      </c>
      <c r="C12" s="12">
        <v>9.2300000000000004E-3</v>
      </c>
      <c r="D12" s="12">
        <v>0.25968000000000002</v>
      </c>
      <c r="E12" s="12">
        <v>-0.81394</v>
      </c>
      <c r="F12" s="15">
        <v>-0.13431000000000001</v>
      </c>
      <c r="H12" s="3">
        <f t="shared" si="0"/>
        <v>-0.83498783694129786</v>
      </c>
      <c r="I12" s="3">
        <f t="shared" si="1"/>
        <v>-0.74224192526915767</v>
      </c>
    </row>
    <row r="13" spans="1:9" s="4" customFormat="1" ht="15.6" x14ac:dyDescent="0.3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3.36226</v>
      </c>
      <c r="F13" s="7">
        <v>3.6861100000000002</v>
      </c>
      <c r="H13" s="34">
        <f t="shared" si="0"/>
        <v>9.6319142481545272E-2</v>
      </c>
      <c r="I13" s="34">
        <f t="shared" si="1"/>
        <v>1.316079495831056</v>
      </c>
    </row>
    <row r="14" spans="1:9" s="13" customFormat="1" ht="15.6" x14ac:dyDescent="0.3">
      <c r="A14" s="13" t="s">
        <v>61</v>
      </c>
      <c r="H14" s="14"/>
      <c r="I14" s="14"/>
    </row>
    <row r="15" spans="1:9" x14ac:dyDescent="0.25">
      <c r="A15" s="12" t="s">
        <v>62</v>
      </c>
      <c r="B15" s="12">
        <v>1.15E-3</v>
      </c>
      <c r="C15" s="12">
        <v>3.0000000000000001E-5</v>
      </c>
      <c r="D15" s="12">
        <v>0</v>
      </c>
      <c r="E15" s="12">
        <v>0.14962</v>
      </c>
      <c r="F15" s="15">
        <v>0</v>
      </c>
      <c r="H15" s="3">
        <f>F15/E15-1</f>
        <v>-1</v>
      </c>
      <c r="I15" s="3">
        <f>F15/B15-1</f>
        <v>-1</v>
      </c>
    </row>
    <row r="16" spans="1:9" x14ac:dyDescent="0.25">
      <c r="A16" s="12" t="s">
        <v>71</v>
      </c>
      <c r="B16" s="12">
        <v>1.15E-3</v>
      </c>
      <c r="C16" s="12">
        <v>3.0000000000000001E-5</v>
      </c>
      <c r="D16" s="12">
        <v>0</v>
      </c>
      <c r="E16" s="12">
        <v>0.14962</v>
      </c>
      <c r="F16" s="15">
        <v>0</v>
      </c>
      <c r="H16" s="3">
        <f>F16/E16-1</f>
        <v>-1</v>
      </c>
      <c r="I16" s="3">
        <f t="shared" ref="I16:I19" si="2">F16/B16-1</f>
        <v>-1</v>
      </c>
    </row>
    <row r="17" spans="1:9" x14ac:dyDescent="0.25">
      <c r="A17" s="12" t="s">
        <v>63</v>
      </c>
      <c r="B17" s="12">
        <v>0.75741999999999998</v>
      </c>
      <c r="C17" s="12">
        <v>0.32103999999999999</v>
      </c>
      <c r="D17" s="12">
        <v>2.87181</v>
      </c>
      <c r="E17" s="12">
        <v>1.01677</v>
      </c>
      <c r="F17" s="15">
        <v>0.40576000000000001</v>
      </c>
      <c r="H17" s="3">
        <f>F17/E17-1</f>
        <v>-0.60093236425150232</v>
      </c>
      <c r="I17" s="3">
        <f t="shared" si="2"/>
        <v>-0.46428665733674845</v>
      </c>
    </row>
    <row r="18" spans="1:9" x14ac:dyDescent="0.25">
      <c r="A18" s="12" t="s">
        <v>64</v>
      </c>
      <c r="B18" s="12">
        <v>0.75741999999999998</v>
      </c>
      <c r="C18" s="12">
        <v>0.32103999999999999</v>
      </c>
      <c r="D18" s="12">
        <v>2.87181</v>
      </c>
      <c r="E18" s="12">
        <v>1.01677</v>
      </c>
      <c r="F18" s="15">
        <v>0.40576000000000001</v>
      </c>
      <c r="H18" s="3">
        <f>F18/E18-1</f>
        <v>-0.60093236425150232</v>
      </c>
      <c r="I18" s="3">
        <f t="shared" si="2"/>
        <v>-0.46428665733674845</v>
      </c>
    </row>
    <row r="19" spans="1:9" s="4" customFormat="1" ht="15.6" x14ac:dyDescent="0.3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-0.86714999999999998</v>
      </c>
      <c r="F19" s="7">
        <v>-0.40576000000000001</v>
      </c>
      <c r="H19" s="5">
        <f>F19/E19-1</f>
        <v>-0.53207634204001608</v>
      </c>
      <c r="I19" s="34">
        <f t="shared" si="2"/>
        <v>-0.46347204040884871</v>
      </c>
    </row>
    <row r="20" spans="1:9" s="13" customFormat="1" ht="15.6" x14ac:dyDescent="0.3">
      <c r="A20" s="13" t="s">
        <v>66</v>
      </c>
      <c r="H20" s="14"/>
      <c r="I20" s="14"/>
    </row>
    <row r="21" spans="1:9" x14ac:dyDescent="0.25">
      <c r="A21" s="12" t="s">
        <v>62</v>
      </c>
      <c r="B21" s="12">
        <v>0.77386999999999995</v>
      </c>
      <c r="C21" s="12">
        <v>1.6880299999999999</v>
      </c>
      <c r="D21" s="12">
        <v>7.9430000000000001E-2</v>
      </c>
      <c r="E21" s="12">
        <v>2.0245700000000002</v>
      </c>
      <c r="F21" s="15">
        <v>0.38113999999999998</v>
      </c>
      <c r="H21" s="3">
        <f>F21/E21-1</f>
        <v>-0.81174274043377115</v>
      </c>
      <c r="I21" s="3">
        <f>F21/B21-1</f>
        <v>-0.50748833783452008</v>
      </c>
    </row>
    <row r="22" spans="1:9" x14ac:dyDescent="0.25">
      <c r="A22" s="12" t="s">
        <v>63</v>
      </c>
      <c r="B22" s="12">
        <v>1.2719499999999999</v>
      </c>
      <c r="C22" s="12">
        <v>1.9796499999999999</v>
      </c>
      <c r="D22" s="12">
        <v>-4.8059999999999999E-2</v>
      </c>
      <c r="E22" s="12">
        <v>4.2352400000000001</v>
      </c>
      <c r="F22" s="15">
        <v>3.7493599999999998</v>
      </c>
      <c r="H22" s="3">
        <f>F22/E22-1</f>
        <v>-0.11472313257336075</v>
      </c>
      <c r="I22" s="3">
        <f>F22/B22-1</f>
        <v>1.9477259326231375</v>
      </c>
    </row>
    <row r="23" spans="1:9" s="4" customFormat="1" ht="15.6" x14ac:dyDescent="0.3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-2.2106699999999999</v>
      </c>
      <c r="F23" s="7">
        <v>-3.36822</v>
      </c>
      <c r="H23" s="5">
        <f>F23/E23-1</f>
        <v>0.52361953615872125</v>
      </c>
      <c r="I23" s="34">
        <f>F23/B23-1</f>
        <v>5.7624076453581754</v>
      </c>
    </row>
    <row r="24" spans="1:9" s="13" customFormat="1" ht="15.6" x14ac:dyDescent="0.3">
      <c r="A24" s="13" t="s">
        <v>120</v>
      </c>
      <c r="H24" s="14"/>
      <c r="I24" s="14"/>
    </row>
    <row r="25" spans="1:9" x14ac:dyDescent="0.25">
      <c r="A25" s="12" t="s">
        <v>68</v>
      </c>
      <c r="B25" s="12">
        <v>0.33717999999999998</v>
      </c>
      <c r="C25" s="12">
        <v>6.0659999999999999E-2</v>
      </c>
      <c r="D25" s="12">
        <v>-0.47071000000000002</v>
      </c>
      <c r="E25" s="12">
        <v>0.28444000000000003</v>
      </c>
      <c r="F25" s="15">
        <v>-8.7870000000000004E-2</v>
      </c>
      <c r="H25" s="3">
        <f>F25/E25-1</f>
        <v>-1.3089227956686824</v>
      </c>
      <c r="I25" s="3">
        <f>F25/B25-1</f>
        <v>-1.2606026454712618</v>
      </c>
    </row>
    <row r="26" spans="1:9" x14ac:dyDescent="0.25">
      <c r="A26" s="12" t="s">
        <v>69</v>
      </c>
      <c r="B26" s="12">
        <v>0.86524000000000001</v>
      </c>
      <c r="C26" s="12">
        <v>1.20218</v>
      </c>
      <c r="D26" s="12">
        <v>2.4000000000000001E-4</v>
      </c>
      <c r="E26" s="12">
        <v>0.79237000000000002</v>
      </c>
      <c r="F26" s="15">
        <v>0.98677000000000004</v>
      </c>
      <c r="H26" s="3">
        <f>F26/E26-1</f>
        <v>0.2453399295783536</v>
      </c>
      <c r="I26" s="3">
        <f t="shared" ref="I26:I27" si="3">F26/B26-1</f>
        <v>0.14045813878230318</v>
      </c>
    </row>
    <row r="27" spans="1:9" x14ac:dyDescent="0.25">
      <c r="A27" s="12" t="s">
        <v>70</v>
      </c>
      <c r="B27" s="12">
        <v>1.20242</v>
      </c>
      <c r="C27" s="12">
        <v>1.26284</v>
      </c>
      <c r="D27" s="12">
        <v>-0.47047</v>
      </c>
      <c r="E27" s="12">
        <v>1.07681</v>
      </c>
      <c r="F27" s="15">
        <v>0.89890000000000003</v>
      </c>
      <c r="H27" s="3">
        <f>F27/E27-1</f>
        <v>-0.1652194909036877</v>
      </c>
      <c r="I27" s="3">
        <f t="shared" si="3"/>
        <v>-0.25242427770662501</v>
      </c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24" sqref="G24"/>
    </sheetView>
  </sheetViews>
  <sheetFormatPr defaultColWidth="10.7265625" defaultRowHeight="15" x14ac:dyDescent="0.25"/>
  <cols>
    <col min="1" max="1" width="67.81640625" style="12" customWidth="1"/>
    <col min="2" max="2" width="10.7265625" style="12"/>
    <col min="3" max="3" width="10.7265625" style="15"/>
    <col min="4" max="4" width="10.7265625" style="12"/>
    <col min="5" max="5" width="12.26953125" style="3" customWidth="1"/>
    <col min="6" max="6" width="10.7265625" style="3"/>
    <col min="7" max="16384" width="10.7265625" style="12"/>
  </cols>
  <sheetData>
    <row r="1" spans="1:6" s="4" customFormat="1" ht="15.6" x14ac:dyDescent="0.3">
      <c r="A1" s="6" t="s">
        <v>119</v>
      </c>
      <c r="B1" s="10">
        <v>2014</v>
      </c>
      <c r="C1" s="11">
        <v>2015</v>
      </c>
      <c r="E1" s="5" t="s">
        <v>77</v>
      </c>
      <c r="F1" s="5"/>
    </row>
    <row r="2" spans="1:6" s="13" customFormat="1" ht="15.6" x14ac:dyDescent="0.3">
      <c r="A2" s="13" t="s">
        <v>50</v>
      </c>
      <c r="E2" s="14"/>
      <c r="F2" s="14"/>
    </row>
    <row r="3" spans="1:6" x14ac:dyDescent="0.25">
      <c r="A3" s="12" t="s">
        <v>20</v>
      </c>
      <c r="B3" s="12">
        <v>3.282</v>
      </c>
      <c r="C3" s="15">
        <v>4.1429999999999998</v>
      </c>
      <c r="E3" s="3">
        <f>C3/B3-1</f>
        <v>0.26234003656307125</v>
      </c>
    </row>
    <row r="4" spans="1:6" x14ac:dyDescent="0.25">
      <c r="A4" s="12" t="s">
        <v>51</v>
      </c>
      <c r="B4" s="12">
        <v>-1.194</v>
      </c>
      <c r="C4" s="15">
        <v>1.2170000000000001</v>
      </c>
      <c r="E4" s="3">
        <f t="shared" ref="E4:E14" si="0">C4/B4-1</f>
        <v>-2.0192629815745393</v>
      </c>
    </row>
    <row r="5" spans="1:6" x14ac:dyDescent="0.25">
      <c r="A5" s="12" t="s">
        <v>52</v>
      </c>
      <c r="B5" s="12">
        <v>3.3780000000000001</v>
      </c>
      <c r="C5" s="15">
        <v>3.6070000000000002</v>
      </c>
      <c r="E5" s="3">
        <f t="shared" si="0"/>
        <v>6.7791592658377864E-2</v>
      </c>
    </row>
    <row r="6" spans="1:6" x14ac:dyDescent="0.25">
      <c r="A6" s="12" t="s">
        <v>53</v>
      </c>
      <c r="B6" s="12">
        <v>-4.3999999999999997E-2</v>
      </c>
      <c r="C6" s="15">
        <v>8.9999999999999993E-3</v>
      </c>
      <c r="E6" s="3">
        <f t="shared" si="0"/>
        <v>-1.2045454545454546</v>
      </c>
    </row>
    <row r="7" spans="1:6" x14ac:dyDescent="0.25">
      <c r="A7" s="12" t="s">
        <v>54</v>
      </c>
      <c r="B7" s="12">
        <v>0.66500000000000004</v>
      </c>
      <c r="C7" s="15">
        <v>0.61</v>
      </c>
      <c r="E7" s="3">
        <f t="shared" si="0"/>
        <v>-8.2706766917293284E-2</v>
      </c>
    </row>
    <row r="8" spans="1:6" x14ac:dyDescent="0.25">
      <c r="A8" s="12" t="s">
        <v>111</v>
      </c>
      <c r="B8" s="12">
        <v>0.10100000000000001</v>
      </c>
      <c r="C8" s="15">
        <v>-0.111</v>
      </c>
      <c r="E8" s="3">
        <f t="shared" si="0"/>
        <v>-2.0990099009900991</v>
      </c>
    </row>
    <row r="9" spans="1:6" x14ac:dyDescent="0.25">
      <c r="A9" s="12" t="s">
        <v>55</v>
      </c>
      <c r="B9" s="12">
        <v>-0.71599999999999997</v>
      </c>
      <c r="C9" s="15">
        <v>-0.41199999999999998</v>
      </c>
      <c r="E9" s="3">
        <f t="shared" si="0"/>
        <v>-0.42458100558659218</v>
      </c>
    </row>
    <row r="10" spans="1:6" x14ac:dyDescent="0.25">
      <c r="A10" s="12" t="s">
        <v>56</v>
      </c>
      <c r="B10" s="12">
        <v>-1.0269999999999999</v>
      </c>
      <c r="C10" s="15">
        <v>3.8330000000000002</v>
      </c>
      <c r="E10" s="3">
        <f t="shared" si="0"/>
        <v>-4.7322297955209347</v>
      </c>
    </row>
    <row r="11" spans="1:6" s="1" customFormat="1" x14ac:dyDescent="0.25">
      <c r="A11" s="1" t="s">
        <v>57</v>
      </c>
      <c r="B11" s="1">
        <v>-2.661</v>
      </c>
      <c r="C11" s="8">
        <v>-1.4490000000000001</v>
      </c>
      <c r="E11" s="3">
        <f t="shared" si="0"/>
        <v>-0.45546786922209692</v>
      </c>
      <c r="F11" s="16"/>
    </row>
    <row r="12" spans="1:6" s="1" customFormat="1" x14ac:dyDescent="0.25">
      <c r="A12" s="1" t="s">
        <v>58</v>
      </c>
      <c r="B12" s="1">
        <v>-0.78900000000000003</v>
      </c>
      <c r="C12" s="8">
        <v>-3.0840000000000001</v>
      </c>
      <c r="E12" s="3">
        <f t="shared" si="0"/>
        <v>2.9087452471482891</v>
      </c>
      <c r="F12" s="16"/>
    </row>
    <row r="13" spans="1:6" x14ac:dyDescent="0.25">
      <c r="A13" s="12" t="s">
        <v>59</v>
      </c>
      <c r="B13" s="12">
        <v>0</v>
      </c>
      <c r="C13" s="15">
        <v>-1.72</v>
      </c>
      <c r="E13" s="3" t="e">
        <f t="shared" si="0"/>
        <v>#DIV/0!</v>
      </c>
    </row>
    <row r="14" spans="1:6" s="4" customFormat="1" ht="15.6" x14ac:dyDescent="0.3">
      <c r="A14" s="4" t="s">
        <v>60</v>
      </c>
      <c r="B14" s="4">
        <v>2.0880000000000001</v>
      </c>
      <c r="C14" s="7">
        <v>5.36</v>
      </c>
      <c r="E14" s="34">
        <f t="shared" si="0"/>
        <v>1.5670498084291187</v>
      </c>
      <c r="F14" s="5"/>
    </row>
    <row r="15" spans="1:6" s="13" customFormat="1" ht="15.6" x14ac:dyDescent="0.3">
      <c r="A15" s="13" t="s">
        <v>61</v>
      </c>
      <c r="E15" s="14"/>
      <c r="F15" s="14"/>
    </row>
    <row r="16" spans="1:6" s="1" customFormat="1" x14ac:dyDescent="0.25">
      <c r="A16" s="1" t="s">
        <v>62</v>
      </c>
      <c r="B16" s="1">
        <v>1.056</v>
      </c>
      <c r="C16" s="8">
        <v>9.8000000000000004E-2</v>
      </c>
      <c r="E16" s="3">
        <f>C16/B16-1</f>
        <v>-0.90719696969696972</v>
      </c>
      <c r="F16" s="16"/>
    </row>
    <row r="17" spans="1:6" s="1" customFormat="1" x14ac:dyDescent="0.25">
      <c r="A17" s="1" t="s">
        <v>71</v>
      </c>
      <c r="B17" s="1">
        <v>1.0529999999999999</v>
      </c>
      <c r="C17" s="8">
        <v>9.8000000000000004E-2</v>
      </c>
      <c r="E17" s="3">
        <f t="shared" ref="E17:E20" si="1">C17/B17-1</f>
        <v>-0.90693257359924029</v>
      </c>
      <c r="F17" s="16"/>
    </row>
    <row r="18" spans="1:6" x14ac:dyDescent="0.25">
      <c r="A18" s="12" t="s">
        <v>63</v>
      </c>
      <c r="B18" s="12">
        <v>3.0760000000000001</v>
      </c>
      <c r="C18" s="15">
        <v>10.537000000000001</v>
      </c>
      <c r="E18" s="3">
        <f t="shared" si="1"/>
        <v>2.4255526657997399</v>
      </c>
    </row>
    <row r="19" spans="1:6" x14ac:dyDescent="0.25">
      <c r="A19" s="12" t="s">
        <v>64</v>
      </c>
      <c r="B19" s="12">
        <v>3.0760000000000001</v>
      </c>
      <c r="C19" s="15">
        <v>10.537000000000001</v>
      </c>
      <c r="E19" s="3">
        <f t="shared" si="1"/>
        <v>2.4255526657997399</v>
      </c>
    </row>
    <row r="20" spans="1:6" s="4" customFormat="1" ht="15.6" x14ac:dyDescent="0.3">
      <c r="A20" s="4" t="s">
        <v>65</v>
      </c>
      <c r="B20" s="4">
        <v>-2.02</v>
      </c>
      <c r="C20" s="7">
        <v>-10.439</v>
      </c>
      <c r="E20" s="34">
        <f t="shared" si="1"/>
        <v>4.1678217821782182</v>
      </c>
      <c r="F20" s="5"/>
    </row>
    <row r="21" spans="1:6" s="13" customFormat="1" ht="15.6" x14ac:dyDescent="0.3">
      <c r="A21" s="13" t="s">
        <v>66</v>
      </c>
      <c r="E21" s="14"/>
      <c r="F21" s="14"/>
    </row>
    <row r="22" spans="1:6" x14ac:dyDescent="0.25">
      <c r="A22" s="12" t="s">
        <v>62</v>
      </c>
      <c r="B22" s="12">
        <v>1.472</v>
      </c>
      <c r="C22" s="15">
        <v>7.9329999999999998</v>
      </c>
      <c r="E22" s="3">
        <f>C22/B22-1</f>
        <v>4.3892663043478262</v>
      </c>
    </row>
    <row r="23" spans="1:6" x14ac:dyDescent="0.25">
      <c r="A23" s="12" t="s">
        <v>63</v>
      </c>
      <c r="B23" s="12">
        <v>3.6419999999999999</v>
      </c>
      <c r="C23" s="15">
        <v>3.6709999999999998</v>
      </c>
      <c r="E23" s="3">
        <f t="shared" ref="E23:E27" si="2">C23/B23-1</f>
        <v>7.9626578802856063E-3</v>
      </c>
    </row>
    <row r="24" spans="1:6" x14ac:dyDescent="0.25">
      <c r="A24" s="12" t="s">
        <v>112</v>
      </c>
      <c r="B24" s="12">
        <v>2.2890000000000001</v>
      </c>
      <c r="C24" s="15">
        <v>1.669</v>
      </c>
      <c r="E24" s="3">
        <f t="shared" si="2"/>
        <v>-0.27086063783311498</v>
      </c>
    </row>
    <row r="25" spans="1:6" x14ac:dyDescent="0.25">
      <c r="A25" s="12" t="s">
        <v>113</v>
      </c>
      <c r="B25" s="12">
        <v>0.68</v>
      </c>
      <c r="C25" s="15">
        <v>1.37</v>
      </c>
      <c r="E25" s="3">
        <f t="shared" si="2"/>
        <v>1.0147058823529411</v>
      </c>
    </row>
    <row r="26" spans="1:6" x14ac:dyDescent="0.25">
      <c r="A26" s="12" t="s">
        <v>114</v>
      </c>
      <c r="B26" s="12">
        <v>0.67400000000000004</v>
      </c>
      <c r="C26" s="15">
        <v>0.63100000000000001</v>
      </c>
      <c r="E26" s="3">
        <f t="shared" si="2"/>
        <v>-6.3798219584569771E-2</v>
      </c>
    </row>
    <row r="27" spans="1:6" s="4" customFormat="1" ht="15.6" x14ac:dyDescent="0.3">
      <c r="A27" s="4" t="s">
        <v>67</v>
      </c>
      <c r="B27" s="4">
        <v>-2.17</v>
      </c>
      <c r="C27" s="7">
        <v>4.2629999999999999</v>
      </c>
      <c r="E27" s="34">
        <f t="shared" si="2"/>
        <v>-2.9645161290322584</v>
      </c>
      <c r="F27" s="5"/>
    </row>
    <row r="28" spans="1:6" s="13" customFormat="1" ht="15.6" x14ac:dyDescent="0.3">
      <c r="A28" s="13" t="s">
        <v>120</v>
      </c>
      <c r="E28" s="14"/>
      <c r="F28" s="14"/>
    </row>
    <row r="29" spans="1:6" x14ac:dyDescent="0.25">
      <c r="A29" s="12" t="s">
        <v>68</v>
      </c>
      <c r="B29" s="12">
        <v>-2.1030000000000002</v>
      </c>
      <c r="C29" s="15">
        <v>-0.81599999999999995</v>
      </c>
      <c r="E29" s="3">
        <f>C29/B29-1</f>
        <v>-0.61198288159771763</v>
      </c>
    </row>
    <row r="30" spans="1:6" x14ac:dyDescent="0.25">
      <c r="A30" s="12" t="s">
        <v>69</v>
      </c>
      <c r="B30" s="12">
        <v>3.7850000000000001</v>
      </c>
      <c r="C30" s="15">
        <v>1.6819999999999999</v>
      </c>
      <c r="E30" s="3">
        <f t="shared" ref="E30:E31" si="3">C30/B30-1</f>
        <v>-0.55561426684280057</v>
      </c>
    </row>
    <row r="31" spans="1:6" x14ac:dyDescent="0.25">
      <c r="A31" s="12" t="s">
        <v>70</v>
      </c>
      <c r="B31" s="12">
        <v>1.6819999999999999</v>
      </c>
      <c r="C31" s="15">
        <v>0.86499999999999999</v>
      </c>
      <c r="E31" s="3">
        <f t="shared" si="3"/>
        <v>-0.485731272294887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I3" sqref="I3"/>
    </sheetView>
  </sheetViews>
  <sheetFormatPr defaultColWidth="10.7265625" defaultRowHeight="15" x14ac:dyDescent="0.25"/>
  <cols>
    <col min="1" max="1" width="56.81640625" style="1" bestFit="1" customWidth="1"/>
    <col min="2" max="5" width="10.7265625" style="1"/>
    <col min="6" max="6" width="10.7265625" style="8"/>
    <col min="7" max="7" width="10.7265625" style="1"/>
    <col min="8" max="9" width="10.7265625" style="3"/>
    <col min="10" max="16384" width="10.7265625" style="1"/>
  </cols>
  <sheetData>
    <row r="1" spans="1:10" s="4" customFormat="1" ht="15.6" x14ac:dyDescent="0.3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7" t="s">
        <v>105</v>
      </c>
      <c r="G1" s="2"/>
      <c r="H1" s="5" t="s">
        <v>78</v>
      </c>
      <c r="I1" s="5" t="s">
        <v>77</v>
      </c>
    </row>
    <row r="2" spans="1:10" ht="15.6" x14ac:dyDescent="0.3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8">
        <v>0.17580000000000001</v>
      </c>
      <c r="G2" s="2"/>
      <c r="H2" s="3">
        <f t="shared" ref="H2:H7" si="0">F2/E2-1</f>
        <v>-0.7309787598702332</v>
      </c>
      <c r="I2" s="16">
        <f t="shared" ref="I2:I7" si="1">F2/B2-1</f>
        <v>0.56211124933357048</v>
      </c>
      <c r="J2" s="16"/>
    </row>
    <row r="3" spans="1:10" ht="15.6" x14ac:dyDescent="0.3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8">
        <v>6.8400000000000002E-2</v>
      </c>
      <c r="G3" s="2"/>
      <c r="H3" s="3">
        <f t="shared" si="0"/>
        <v>-0.771847898599066</v>
      </c>
      <c r="I3" s="16">
        <f t="shared" si="1"/>
        <v>-0.51609480014149267</v>
      </c>
      <c r="J3" s="3"/>
    </row>
    <row r="4" spans="1:10" ht="15.6" x14ac:dyDescent="0.3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8">
        <v>5.9499999999999997E-2</v>
      </c>
      <c r="G4" s="2"/>
      <c r="H4" s="3">
        <f t="shared" si="0"/>
        <v>-0.85759077092458291</v>
      </c>
      <c r="I4" s="16">
        <f t="shared" si="1"/>
        <v>-0.85212615254616397</v>
      </c>
      <c r="J4" s="3"/>
    </row>
    <row r="5" spans="1:10" ht="15.6" x14ac:dyDescent="0.3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8">
        <f>0.0262+0.25</f>
        <v>0.2762</v>
      </c>
      <c r="G5" s="2"/>
      <c r="H5" s="3">
        <f t="shared" si="0"/>
        <v>-0.74742810113849389</v>
      </c>
      <c r="I5" s="16">
        <f t="shared" si="1"/>
        <v>-0.3818263205013428</v>
      </c>
      <c r="J5" s="3"/>
    </row>
    <row r="6" spans="1:10" ht="15.6" x14ac:dyDescent="0.3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8">
        <v>3.866E-2</v>
      </c>
      <c r="G6" s="2"/>
      <c r="H6" s="3">
        <f t="shared" si="0"/>
        <v>-0.62164807202975148</v>
      </c>
      <c r="I6" s="16">
        <f t="shared" si="1"/>
        <v>-0.30791263873970642</v>
      </c>
      <c r="J6" s="3"/>
    </row>
    <row r="7" spans="1:10" s="4" customFormat="1" ht="15.6" x14ac:dyDescent="0.3">
      <c r="A7" s="4" t="s">
        <v>79</v>
      </c>
      <c r="B7" s="4">
        <f>SUM(B2:B6)</f>
        <v>1.1589200000000002</v>
      </c>
      <c r="C7" s="4">
        <f t="shared" ref="C7:F7" si="2">SUM(C2:C6)</f>
        <v>0.77483000000000002</v>
      </c>
      <c r="D7" s="4">
        <f t="shared" si="2"/>
        <v>2.7192499999999997</v>
      </c>
      <c r="E7" s="4">
        <f t="shared" si="2"/>
        <v>2.5668200000000003</v>
      </c>
      <c r="F7" s="7">
        <f t="shared" si="2"/>
        <v>0.61856000000000011</v>
      </c>
      <c r="G7" s="22"/>
      <c r="H7" s="34">
        <f t="shared" si="0"/>
        <v>-0.75901699378998133</v>
      </c>
      <c r="I7" s="34">
        <f t="shared" si="1"/>
        <v>-0.4662616919200635</v>
      </c>
      <c r="J7" s="5"/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zoomScalePageLayoutView="120" workbookViewId="0">
      <selection activeCell="Q6" sqref="Q6"/>
    </sheetView>
  </sheetViews>
  <sheetFormatPr defaultColWidth="10.7265625" defaultRowHeight="15" x14ac:dyDescent="0.25"/>
  <cols>
    <col min="1" max="1" width="34.81640625" style="19" bestFit="1" customWidth="1"/>
    <col min="2" max="13" width="7" style="19" bestFit="1" customWidth="1"/>
    <col min="14" max="14" width="7" style="21" bestFit="1" customWidth="1"/>
    <col min="15" max="16384" width="10.7265625" style="19"/>
  </cols>
  <sheetData>
    <row r="1" spans="1:17" s="18" customFormat="1" ht="15.6" x14ac:dyDescent="0.3">
      <c r="A1" s="17" t="s">
        <v>128</v>
      </c>
      <c r="B1" s="18" t="s">
        <v>121</v>
      </c>
      <c r="C1" s="18" t="s">
        <v>122</v>
      </c>
      <c r="D1" s="18" t="s">
        <v>123</v>
      </c>
      <c r="E1" s="18" t="s">
        <v>124</v>
      </c>
      <c r="F1" s="18" t="s">
        <v>125</v>
      </c>
      <c r="G1" s="18" t="s">
        <v>96</v>
      </c>
      <c r="H1" s="18" t="s">
        <v>97</v>
      </c>
      <c r="I1" s="18" t="s">
        <v>98</v>
      </c>
      <c r="J1" s="18" t="s">
        <v>101</v>
      </c>
      <c r="K1" s="18" t="s">
        <v>102</v>
      </c>
      <c r="L1" s="18" t="s">
        <v>103</v>
      </c>
      <c r="M1" s="18" t="s">
        <v>104</v>
      </c>
      <c r="N1" s="20" t="s">
        <v>105</v>
      </c>
      <c r="P1" s="5" t="s">
        <v>78</v>
      </c>
      <c r="Q1" s="5" t="s">
        <v>77</v>
      </c>
    </row>
    <row r="2" spans="1:17" s="13" customFormat="1" ht="15.6" x14ac:dyDescent="0.3">
      <c r="A2" s="13" t="s">
        <v>4</v>
      </c>
      <c r="G2" s="14"/>
      <c r="N2" s="32"/>
    </row>
    <row r="3" spans="1:17" x14ac:dyDescent="0.25">
      <c r="A3" s="19" t="s">
        <v>129</v>
      </c>
      <c r="B3" s="19">
        <v>398</v>
      </c>
      <c r="C3" s="19">
        <v>399</v>
      </c>
      <c r="D3" s="19">
        <v>440</v>
      </c>
      <c r="E3" s="19">
        <v>437</v>
      </c>
      <c r="F3" s="19">
        <v>443</v>
      </c>
      <c r="G3" s="19">
        <v>452</v>
      </c>
      <c r="H3" s="19">
        <v>484</v>
      </c>
      <c r="I3" s="19">
        <v>465</v>
      </c>
      <c r="J3" s="19">
        <v>475</v>
      </c>
      <c r="K3" s="19">
        <v>492</v>
      </c>
      <c r="L3" s="19">
        <v>532</v>
      </c>
      <c r="M3" s="19">
        <v>527</v>
      </c>
      <c r="N3" s="21">
        <v>539</v>
      </c>
      <c r="P3" s="16">
        <f>N3/M3-1</f>
        <v>2.2770398481973375E-2</v>
      </c>
      <c r="Q3" s="16">
        <f>N3/J3-1</f>
        <v>0.13473684210526327</v>
      </c>
    </row>
    <row r="4" spans="1:17" s="13" customFormat="1" ht="15.6" x14ac:dyDescent="0.3">
      <c r="A4" s="13" t="s">
        <v>126</v>
      </c>
      <c r="G4" s="14"/>
    </row>
    <row r="5" spans="1:17" s="28" customFormat="1" x14ac:dyDescent="0.25">
      <c r="A5" s="27" t="s">
        <v>5</v>
      </c>
      <c r="B5" s="28">
        <v>0.38</v>
      </c>
      <c r="C5" s="28">
        <v>0.4</v>
      </c>
      <c r="D5" s="28">
        <v>0.39</v>
      </c>
      <c r="E5" s="28">
        <v>0.41</v>
      </c>
      <c r="F5" s="28">
        <v>0.42</v>
      </c>
      <c r="G5" s="28">
        <v>0.42</v>
      </c>
      <c r="H5" s="28">
        <v>0.41</v>
      </c>
      <c r="I5" s="28">
        <v>0.44</v>
      </c>
      <c r="J5" s="28">
        <v>0.44</v>
      </c>
      <c r="K5" s="28">
        <v>0.44</v>
      </c>
      <c r="L5" s="28">
        <v>0.43</v>
      </c>
      <c r="M5" s="28">
        <v>0.45</v>
      </c>
      <c r="N5" s="29">
        <v>0.45</v>
      </c>
      <c r="P5" s="28">
        <f>N5-M5</f>
        <v>0</v>
      </c>
      <c r="Q5" s="28">
        <f>N5-J5</f>
        <v>1.0000000000000009E-2</v>
      </c>
    </row>
    <row r="6" spans="1:17" s="28" customFormat="1" x14ac:dyDescent="0.25">
      <c r="A6" s="27" t="s">
        <v>6</v>
      </c>
      <c r="B6" s="28">
        <v>0.33</v>
      </c>
      <c r="C6" s="28">
        <v>0.32</v>
      </c>
      <c r="D6" s="28">
        <v>0.33</v>
      </c>
      <c r="E6" s="28">
        <v>0.33</v>
      </c>
      <c r="F6" s="28">
        <v>0.34</v>
      </c>
      <c r="G6" s="28">
        <v>0.34</v>
      </c>
      <c r="H6" s="28">
        <v>0.36</v>
      </c>
      <c r="I6" s="28">
        <v>0.34</v>
      </c>
      <c r="J6" s="28">
        <v>0.36</v>
      </c>
      <c r="K6" s="28">
        <v>0.36</v>
      </c>
      <c r="L6" s="28">
        <v>0.35</v>
      </c>
      <c r="M6" s="28">
        <v>0.35</v>
      </c>
      <c r="N6" s="29">
        <v>0.35</v>
      </c>
      <c r="P6" s="28">
        <f>N6-M6</f>
        <v>0</v>
      </c>
      <c r="Q6" s="28">
        <f>N6-J6</f>
        <v>-1.0000000000000009E-2</v>
      </c>
    </row>
    <row r="7" spans="1:17" s="28" customFormat="1" x14ac:dyDescent="0.25">
      <c r="A7" s="27" t="s">
        <v>7</v>
      </c>
      <c r="B7" s="28">
        <v>0.24</v>
      </c>
      <c r="C7" s="28">
        <v>0.23</v>
      </c>
      <c r="D7" s="28">
        <v>0.24</v>
      </c>
      <c r="E7" s="28">
        <v>0.22</v>
      </c>
      <c r="F7" s="28">
        <v>0.2</v>
      </c>
      <c r="G7" s="28">
        <v>0.2</v>
      </c>
      <c r="H7" s="28">
        <v>0.19</v>
      </c>
      <c r="I7" s="28">
        <v>0.18</v>
      </c>
      <c r="J7" s="28">
        <v>0.16</v>
      </c>
      <c r="K7" s="28">
        <v>0.16</v>
      </c>
      <c r="L7" s="28">
        <v>0.17</v>
      </c>
      <c r="M7" s="28">
        <v>0.16</v>
      </c>
      <c r="N7" s="29">
        <v>0.16</v>
      </c>
      <c r="P7" s="28">
        <f>N7-M7</f>
        <v>0</v>
      </c>
      <c r="Q7" s="28">
        <f>N7-J7</f>
        <v>0</v>
      </c>
    </row>
    <row r="8" spans="1:17" s="28" customFormat="1" x14ac:dyDescent="0.25">
      <c r="A8" s="30" t="s">
        <v>8</v>
      </c>
      <c r="B8" s="28">
        <v>0.05</v>
      </c>
      <c r="C8" s="28">
        <v>0.05</v>
      </c>
      <c r="D8" s="28">
        <v>0.04</v>
      </c>
      <c r="E8" s="28">
        <v>0.04</v>
      </c>
      <c r="F8" s="28">
        <v>0.04</v>
      </c>
      <c r="G8" s="28">
        <v>0.04</v>
      </c>
      <c r="H8" s="28">
        <v>0.04</v>
      </c>
      <c r="I8" s="28">
        <v>0.04</v>
      </c>
      <c r="J8" s="28">
        <v>0.04</v>
      </c>
      <c r="K8" s="28">
        <v>0.04</v>
      </c>
      <c r="L8" s="28">
        <v>0.05</v>
      </c>
      <c r="M8" s="28">
        <v>0.04</v>
      </c>
      <c r="N8" s="29">
        <v>0.04</v>
      </c>
      <c r="P8" s="28">
        <f>N8-M8</f>
        <v>0</v>
      </c>
      <c r="Q8" s="28">
        <f>N8-J8</f>
        <v>0</v>
      </c>
    </row>
    <row r="9" spans="1:17" s="13" customFormat="1" ht="15.6" x14ac:dyDescent="0.3">
      <c r="A9" s="13" t="s">
        <v>127</v>
      </c>
      <c r="G9" s="14"/>
    </row>
    <row r="10" spans="1:17" s="28" customFormat="1" x14ac:dyDescent="0.25">
      <c r="A10" s="27" t="s">
        <v>9</v>
      </c>
      <c r="B10" s="28">
        <v>0.44</v>
      </c>
      <c r="C10" s="28">
        <v>0.45</v>
      </c>
      <c r="D10" s="28">
        <v>0.44</v>
      </c>
      <c r="E10" s="28">
        <v>0.43</v>
      </c>
      <c r="F10" s="28">
        <v>0.43</v>
      </c>
      <c r="G10" s="28">
        <v>0.44</v>
      </c>
      <c r="H10" s="28">
        <v>0.43</v>
      </c>
      <c r="I10" s="28">
        <v>0.43</v>
      </c>
      <c r="J10" s="28">
        <v>0.42</v>
      </c>
      <c r="K10" s="28">
        <v>0.42</v>
      </c>
      <c r="L10" s="28">
        <v>0.39</v>
      </c>
      <c r="M10" s="28">
        <v>0.42</v>
      </c>
      <c r="N10" s="29">
        <v>0.41</v>
      </c>
      <c r="P10" s="28">
        <f>N10-M10</f>
        <v>-1.0000000000000009E-2</v>
      </c>
      <c r="Q10" s="28">
        <f>N10-J10</f>
        <v>-1.0000000000000009E-2</v>
      </c>
    </row>
    <row r="11" spans="1:17" s="28" customFormat="1" x14ac:dyDescent="0.25">
      <c r="A11" s="27" t="s">
        <v>10</v>
      </c>
      <c r="B11" s="28">
        <v>0.56000000000000005</v>
      </c>
      <c r="C11" s="28">
        <v>0.55000000000000004</v>
      </c>
      <c r="D11" s="28">
        <v>0.56000000000000005</v>
      </c>
      <c r="E11" s="28">
        <v>0.56999999999999995</v>
      </c>
      <c r="F11" s="28">
        <v>0.56999999999999995</v>
      </c>
      <c r="G11" s="28">
        <v>0.56000000000000005</v>
      </c>
      <c r="H11" s="28">
        <v>0.56999999999999995</v>
      </c>
      <c r="I11" s="28">
        <v>0.56999999999999995</v>
      </c>
      <c r="J11" s="28">
        <v>0.57999999999999996</v>
      </c>
      <c r="K11" s="28">
        <v>0.57999999999999996</v>
      </c>
      <c r="L11" s="28">
        <v>0.61</v>
      </c>
      <c r="M11" s="28">
        <v>0.57999999999999996</v>
      </c>
      <c r="N11" s="29">
        <v>0.59</v>
      </c>
      <c r="P11" s="28">
        <f>N11-M11</f>
        <v>1.0000000000000009E-2</v>
      </c>
      <c r="Q11" s="28">
        <f>N11-J11</f>
        <v>1.0000000000000009E-2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defaultColWidth="10.90625" defaultRowHeight="15" x14ac:dyDescent="0.25"/>
  <cols>
    <col min="1" max="1" width="32" bestFit="1" customWidth="1"/>
    <col min="2" max="2" width="20.54296875" style="23" customWidth="1"/>
    <col min="3" max="3" width="27.7265625" style="3" customWidth="1"/>
  </cols>
  <sheetData>
    <row r="1" spans="1:3" s="24" customFormat="1" ht="15.6" x14ac:dyDescent="0.3">
      <c r="A1" s="26" t="s">
        <v>151</v>
      </c>
      <c r="B1" s="25" t="s">
        <v>131</v>
      </c>
      <c r="C1" s="5" t="s">
        <v>132</v>
      </c>
    </row>
    <row r="2" spans="1:3" x14ac:dyDescent="0.25">
      <c r="A2" t="s">
        <v>0</v>
      </c>
      <c r="B2" s="23">
        <v>2670610</v>
      </c>
      <c r="C2" s="3">
        <f>B2/B$6</f>
        <v>0.37099173863697926</v>
      </c>
    </row>
    <row r="3" spans="1:3" x14ac:dyDescent="0.25">
      <c r="A3" t="s">
        <v>1</v>
      </c>
      <c r="B3" s="23">
        <v>1120000</v>
      </c>
      <c r="C3" s="3">
        <f t="shared" ref="C3:C6" si="0">B3/B$6</f>
        <v>0.15558645675460542</v>
      </c>
    </row>
    <row r="4" spans="1:3" x14ac:dyDescent="0.25">
      <c r="A4" t="s">
        <v>3</v>
      </c>
      <c r="B4" s="23">
        <v>1266810</v>
      </c>
      <c r="C4" s="3">
        <f t="shared" si="0"/>
        <v>0.1759807850725908</v>
      </c>
    </row>
    <row r="5" spans="1:3" x14ac:dyDescent="0.25">
      <c r="A5" t="s">
        <v>2</v>
      </c>
      <c r="B5" s="23">
        <v>2141150</v>
      </c>
      <c r="C5" s="3">
        <f t="shared" si="0"/>
        <v>0.29744101953582447</v>
      </c>
    </row>
    <row r="6" spans="1:3" s="24" customFormat="1" ht="15.6" x14ac:dyDescent="0.3">
      <c r="A6" s="24" t="s">
        <v>130</v>
      </c>
      <c r="B6" s="25">
        <v>7198570</v>
      </c>
      <c r="C6" s="5">
        <f t="shared" si="0"/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Angelika Biały</cp:lastModifiedBy>
  <dcterms:created xsi:type="dcterms:W3CDTF">2017-05-04T17:59:23Z</dcterms:created>
  <dcterms:modified xsi:type="dcterms:W3CDTF">2017-10-17T11:41:23Z</dcterms:modified>
</cp:coreProperties>
</file>